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<sst xmlns="http://schemas.openxmlformats.org/spreadsheetml/2006/main" count="112" uniqueCount="81">
  <si>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Wrzosowo 18-02-2017 r</t>
  </si>
  <si>
    <t xml:space="preserve">strona:  www.rod-zacisze.pl </t>
  </si>
  <si>
    <t>poczta  e-mail:  rodzacisze@wp.pl - prosimy o  przesłanie swoich  e-mail</t>
  </si>
  <si>
    <t>UWAGA !!!</t>
  </si>
  <si>
    <t>ZARZAD  ROD „ZACISZE”  PRZYPOMINA  O  UREGULOWANIU  ZALEGŁYCH NALEŻNOŚCI.</t>
  </si>
  <si>
    <t>STAN NALEŻNOŚCI DO ZAPŁATY  PROSZĘ  UZGADNIAĆ Z KSIĘGOWĄ U.WĄSIK TEL.91-4-340-191/661 971 559</t>
  </si>
  <si>
    <t xml:space="preserve">ZGODNIE  § 1 pkt    UCHWAŁY 285/2015 KR  PZD  Z  DNIA  05-11-2015 r  </t>
  </si>
  <si>
    <t xml:space="preserve">ORAZ  UCHWAŁĄ WALNEGO ZEBRANIA Z  DNIA 02.05.2015 r ZALEGŁOŚCI  W  OPŁATACH    </t>
  </si>
  <si>
    <t>ZA  POBÓR  PRĄDU    SĄ PODSTAWĄ DO  ODŁĄCZENIA  DZIAŁKI  OD  SIECI  ENERGETYCZNEJ.</t>
  </si>
  <si>
    <t xml:space="preserve"> Legalizacji licznika - rok produkcji do 1990 co10 , od  1990 co15  lat, </t>
  </si>
  <si>
    <t xml:space="preserve"> Zgodnie  z  uchwałą  Zarządu  ROD "ZACISZE"  Z  DNIA  30.10.2010 r  </t>
  </si>
  <si>
    <t xml:space="preserve">brak aktualnej legalizacji  licznika jest  podstawą  do odłączenia działki od  sieci. !!! </t>
  </si>
  <si>
    <t xml:space="preserve">LEGALIZACJA  LICZNIKÓW CO 5 LAT  - zgodnie  z  uchwałą  Zarządu  ROD "ZACISZE"  Z  DNIA  04.12.2010 r  </t>
  </si>
  <si>
    <t xml:space="preserve">USTALONY TERMIN  LEGALIZACJI  DO  31.05  KAŻDEGO  ROKU  ROZLICZENIOWGO </t>
  </si>
  <si>
    <t xml:space="preserve">Wykaz opłat Nr. 1/17/ R.O.D. "ZACISZE"- Wrzosowo       </t>
  </si>
  <si>
    <t xml:space="preserve">brak aktualnej legalizacji  licznika jest  podstawą  do  rozliczenia  ryczałtem  zużytej  wody  przez działkowca  </t>
  </si>
  <si>
    <t>za  pobór  energii w okresie   26.11.2016 r -22.01.2017 r</t>
  </si>
  <si>
    <t>tj.  średnie  zużycie  wody w  ROD  za  dany  rok,  nie  mniej  niż  zużycie  wody działkowca  z  roku poprzedniego</t>
  </si>
  <si>
    <r>
      <t xml:space="preserve">Średnia cena 1 kWh- 0,4975 zł  //  </t>
    </r>
    <r>
      <rPr>
        <b/>
        <sz val="9"/>
        <rFont val="Arial CE"/>
        <family val="2"/>
      </rPr>
      <t xml:space="preserve">2017 r opłata energ - jednorazowa,w kwocie …....... //   </t>
    </r>
  </si>
  <si>
    <t xml:space="preserve">Termin  płatności  27-02-2017 r </t>
  </si>
  <si>
    <t>Nr. Konta 04 1940 1076 3068 2311 0000 0000</t>
  </si>
  <si>
    <t>Księgowa - 091-4-340-191// 661 971 559  Gospodarz – 500 08 42 33</t>
  </si>
  <si>
    <t xml:space="preserve">Nr  </t>
  </si>
  <si>
    <t>Stan poprzedni</t>
  </si>
  <si>
    <t>Stan bieżący</t>
  </si>
  <si>
    <t>Zużycie</t>
  </si>
  <si>
    <t>Cena</t>
  </si>
  <si>
    <t>Opłata</t>
  </si>
  <si>
    <t>Nr licznika</t>
  </si>
  <si>
    <t>Data</t>
  </si>
  <si>
    <t>Termin wymiany</t>
  </si>
  <si>
    <t>stan 04.03</t>
  </si>
  <si>
    <t>działki</t>
  </si>
  <si>
    <t>licznika</t>
  </si>
  <si>
    <t>w Kw/h</t>
  </si>
  <si>
    <t>1 Kw/h</t>
  </si>
  <si>
    <t>produkcji</t>
  </si>
  <si>
    <t>legaliza</t>
  </si>
  <si>
    <t>do legalizacji</t>
  </si>
  <si>
    <t>nie podłączony</t>
  </si>
  <si>
    <t xml:space="preserve">01063-12911625 </t>
  </si>
  <si>
    <t>98-2760642501</t>
  </si>
  <si>
    <t>12010332-01</t>
  </si>
  <si>
    <t>1568-31552940</t>
  </si>
  <si>
    <t>niepodłączony</t>
  </si>
  <si>
    <t>26672641-99-0</t>
  </si>
  <si>
    <t>ni</t>
  </si>
  <si>
    <t>ODŁĄCZONY</t>
  </si>
  <si>
    <t>10-26790527990</t>
  </si>
  <si>
    <t>BIURO</t>
  </si>
  <si>
    <t>Razem  spis działki</t>
  </si>
  <si>
    <t>Lam-par</t>
  </si>
  <si>
    <t>21+2 lampy</t>
  </si>
  <si>
    <t>bramy</t>
  </si>
  <si>
    <t>ryczałt</t>
  </si>
  <si>
    <t>3,5kw-24h</t>
  </si>
  <si>
    <t>ŁĄCZNIE</t>
  </si>
  <si>
    <t>Odczyt licz ROD 22-01-2017</t>
  </si>
  <si>
    <t>Różnica  spis -odczyt</t>
  </si>
  <si>
    <t>zł</t>
  </si>
  <si>
    <t>stan licznika ROD 22-01-2017</t>
  </si>
  <si>
    <t>kw</t>
  </si>
  <si>
    <t>Nr 12270912</t>
  </si>
  <si>
    <t>Razem</t>
  </si>
  <si>
    <t>faktura stan licz   31-01-2017  Nr 12270912</t>
  </si>
  <si>
    <t>faktura stan licz    Nr 10483361</t>
  </si>
  <si>
    <t>Różnica f-ra a odczyt główny</t>
  </si>
  <si>
    <t>TERMINY</t>
  </si>
  <si>
    <t xml:space="preserve">         Różnica f-ra a odczyt poj. liczników</t>
  </si>
  <si>
    <t>18.06.2016 r</t>
  </si>
  <si>
    <t>20.08.2016 r</t>
  </si>
  <si>
    <t xml:space="preserve">Wartość faktury </t>
  </si>
  <si>
    <t xml:space="preserve"> licznik Nr 12270912 </t>
  </si>
  <si>
    <t>22.10.2016 r</t>
  </si>
  <si>
    <t xml:space="preserve">Wartość faktury licznik Nr 10483361 </t>
  </si>
  <si>
    <t>17.12.2016 r</t>
  </si>
  <si>
    <t>18.02.2017 r</t>
  </si>
  <si>
    <t>Łączna ilość kWh</t>
  </si>
  <si>
    <t>15.04.2017 r</t>
  </si>
  <si>
    <t xml:space="preserve">Średnia cena w zł 1 kWh-wykaz 7/2016  </t>
  </si>
  <si>
    <t>18.06.2017 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</si>
</sst>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d/mm/yyyy"/>
    <numFmt numFmtId="166" formatCode="0.0"/>
    <numFmt numFmtId="167" formatCode="0.0000"/>
    <numFmt numFmtId="168" formatCode="dd\ mmm"/>
    <numFmt numFmtId="169" formatCode="_-* #,##0.00&quot; zł&quot;_-;\-* #,##0.00&quot; zł&quot;_-;_-* \-??&quot; zł&quot;_-;_-@_-"/>
    <numFmt numFmtId="170" formatCode="#,##0.00;[Red]\-#,##0.00"/>
    <numFmt numFmtId="171" formatCode="#,##0;[Red]\-#,##0"/>
    <numFmt numFmtId="172" formatCode="#,##0.00&quot; zł&quot;"/>
  </numFmts>
  <fonts count="6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u val="single"/>
      <sz val="12"/>
      <color indexed="12"/>
      <name val="Arial CE"/>
      <family val="2"/>
    </font>
    <font>
      <u val="single"/>
      <sz val="10"/>
      <color indexed="12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u val="single"/>
      <sz val="10.5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u val="single"/>
      <sz val="10.5"/>
      <name val="Arial CE"/>
      <family val="2"/>
    </font>
    <font>
      <b/>
      <u val="single"/>
      <sz val="9"/>
      <name val="Arial CE"/>
      <family val="2"/>
    </font>
    <font>
      <b/>
      <i/>
      <u val="single"/>
      <sz val="9"/>
      <name val="Arial CE"/>
      <family val="2"/>
    </font>
    <font>
      <b/>
      <sz val="10.5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b/>
      <sz val="18"/>
      <name val="Arial CE"/>
      <family val="2"/>
    </font>
    <font>
      <b/>
      <sz val="15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9" fillId="0" borderId="0" xfId="44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12" fillId="0" borderId="0" xfId="0" applyNumberFormat="1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>
      <alignment/>
    </xf>
    <xf numFmtId="0" fontId="25" fillId="0" borderId="0" xfId="0" applyFont="1" applyAlignment="1" applyProtection="1">
      <alignment horizontal="left"/>
      <protection locked="0"/>
    </xf>
    <xf numFmtId="1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left"/>
      <protection locked="0"/>
    </xf>
    <xf numFmtId="2" fontId="18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7" fillId="0" borderId="0" xfId="0" applyFont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 locked="0"/>
    </xf>
    <xf numFmtId="164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24" xfId="0" applyFont="1" applyBorder="1" applyAlignment="1" applyProtection="1">
      <alignment horizontal="right"/>
      <protection locked="0"/>
    </xf>
    <xf numFmtId="1" fontId="27" fillId="0" borderId="24" xfId="0" applyNumberFormat="1" applyFont="1" applyBorder="1" applyAlignment="1" applyProtection="1">
      <alignment horizontal="center"/>
      <protection locked="0"/>
    </xf>
    <xf numFmtId="164" fontId="27" fillId="0" borderId="24" xfId="0" applyNumberFormat="1" applyFont="1" applyBorder="1" applyAlignment="1" applyProtection="1">
      <alignment/>
      <protection locked="0"/>
    </xf>
    <xf numFmtId="2" fontId="27" fillId="0" borderId="24" xfId="0" applyNumberFormat="1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/>
      <protection locked="0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2" xfId="0" applyFont="1" applyBorder="1" applyAlignment="1" applyProtection="1">
      <alignment horizontal="center"/>
      <protection locked="0"/>
    </xf>
    <xf numFmtId="1" fontId="27" fillId="0" borderId="32" xfId="0" applyNumberFormat="1" applyFont="1" applyBorder="1" applyAlignment="1" applyProtection="1">
      <alignment horizontal="center"/>
      <protection locked="0"/>
    </xf>
    <xf numFmtId="164" fontId="27" fillId="0" borderId="32" xfId="0" applyNumberFormat="1" applyFont="1" applyBorder="1" applyAlignment="1" applyProtection="1">
      <alignment/>
      <protection locked="0"/>
    </xf>
    <xf numFmtId="2" fontId="27" fillId="0" borderId="32" xfId="0" applyNumberFormat="1" applyFont="1" applyBorder="1" applyAlignment="1" applyProtection="1">
      <alignment/>
      <protection locked="0"/>
    </xf>
    <xf numFmtId="0" fontId="27" fillId="0" borderId="20" xfId="0" applyFont="1" applyBorder="1" applyAlignment="1" applyProtection="1">
      <alignment/>
      <protection locked="0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165" fontId="22" fillId="0" borderId="30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1" fontId="14" fillId="0" borderId="38" xfId="0" applyNumberFormat="1" applyFont="1" applyBorder="1" applyAlignment="1">
      <alignment/>
    </xf>
    <xf numFmtId="166" fontId="14" fillId="0" borderId="38" xfId="0" applyNumberFormat="1" applyFont="1" applyBorder="1" applyAlignment="1">
      <alignment/>
    </xf>
    <xf numFmtId="167" fontId="27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2" fontId="27" fillId="0" borderId="38" xfId="0" applyNumberFormat="1" applyFont="1" applyBorder="1" applyAlignment="1">
      <alignment/>
    </xf>
    <xf numFmtId="0" fontId="14" fillId="0" borderId="38" xfId="0" applyFont="1" applyBorder="1" applyAlignment="1">
      <alignment/>
    </xf>
    <xf numFmtId="0" fontId="8" fillId="0" borderId="38" xfId="0" applyFont="1" applyBorder="1" applyAlignment="1">
      <alignment horizontal="center"/>
    </xf>
    <xf numFmtId="2" fontId="11" fillId="0" borderId="39" xfId="0" applyNumberFormat="1" applyFont="1" applyBorder="1" applyAlignment="1">
      <alignment/>
    </xf>
    <xf numFmtId="2" fontId="27" fillId="0" borderId="39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12" fillId="0" borderId="3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14" fillId="0" borderId="41" xfId="0" applyFont="1" applyBorder="1" applyAlignment="1">
      <alignment/>
    </xf>
    <xf numFmtId="166" fontId="1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5" fillId="0" borderId="41" xfId="0" applyFont="1" applyBorder="1" applyAlignment="1">
      <alignment/>
    </xf>
    <xf numFmtId="2" fontId="27" fillId="0" borderId="42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0" fontId="14" fillId="0" borderId="44" xfId="0" applyFont="1" applyBorder="1" applyAlignment="1">
      <alignment/>
    </xf>
    <xf numFmtId="166" fontId="14" fillId="0" borderId="44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14" fillId="0" borderId="46" xfId="0" applyFont="1" applyBorder="1" applyAlignment="1">
      <alignment/>
    </xf>
    <xf numFmtId="166" fontId="14" fillId="0" borderId="46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8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46" xfId="0" applyFont="1" applyBorder="1" applyAlignment="1">
      <alignment/>
    </xf>
    <xf numFmtId="2" fontId="11" fillId="0" borderId="4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0" fontId="14" fillId="0" borderId="50" xfId="0" applyFont="1" applyBorder="1" applyAlignment="1">
      <alignment/>
    </xf>
    <xf numFmtId="166" fontId="14" fillId="0" borderId="50" xfId="0" applyNumberFormat="1" applyFont="1" applyBorder="1" applyAlignment="1">
      <alignment/>
    </xf>
    <xf numFmtId="0" fontId="6" fillId="0" borderId="50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14" fillId="0" borderId="52" xfId="0" applyFont="1" applyBorder="1" applyAlignment="1">
      <alignment/>
    </xf>
    <xf numFmtId="166" fontId="14" fillId="0" borderId="52" xfId="0" applyNumberFormat="1" applyFont="1" applyBorder="1" applyAlignment="1">
      <alignment/>
    </xf>
    <xf numFmtId="0" fontId="6" fillId="0" borderId="52" xfId="0" applyFont="1" applyBorder="1" applyAlignment="1">
      <alignment horizontal="center"/>
    </xf>
    <xf numFmtId="0" fontId="5" fillId="0" borderId="52" xfId="0" applyFont="1" applyBorder="1" applyAlignment="1">
      <alignment/>
    </xf>
    <xf numFmtId="2" fontId="5" fillId="0" borderId="53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0" fontId="27" fillId="0" borderId="54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27" fillId="0" borderId="38" xfId="0" applyFont="1" applyBorder="1" applyAlignment="1">
      <alignment/>
    </xf>
    <xf numFmtId="2" fontId="5" fillId="0" borderId="55" xfId="0" applyNumberFormat="1" applyFont="1" applyBorder="1" applyAlignment="1">
      <alignment/>
    </xf>
    <xf numFmtId="0" fontId="27" fillId="0" borderId="56" xfId="0" applyFont="1" applyBorder="1" applyAlignment="1">
      <alignment/>
    </xf>
    <xf numFmtId="0" fontId="2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14" fillId="0" borderId="47" xfId="0" applyFont="1" applyBorder="1" applyAlignment="1">
      <alignment/>
    </xf>
    <xf numFmtId="166" fontId="14" fillId="0" borderId="47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0" fontId="5" fillId="0" borderId="47" xfId="0" applyFont="1" applyBorder="1" applyAlignment="1">
      <alignment/>
    </xf>
    <xf numFmtId="2" fontId="27" fillId="0" borderId="58" xfId="0" applyNumberFormat="1" applyFont="1" applyBorder="1" applyAlignment="1">
      <alignment/>
    </xf>
    <xf numFmtId="2" fontId="5" fillId="0" borderId="58" xfId="0" applyNumberFormat="1" applyFont="1" applyBorder="1" applyAlignment="1">
      <alignment/>
    </xf>
    <xf numFmtId="2" fontId="24" fillId="0" borderId="39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5" fillId="0" borderId="42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17" fillId="0" borderId="56" xfId="0" applyFont="1" applyBorder="1" applyAlignment="1">
      <alignment/>
    </xf>
    <xf numFmtId="2" fontId="5" fillId="0" borderId="59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60" xfId="0" applyFont="1" applyBorder="1" applyAlignment="1">
      <alignment/>
    </xf>
    <xf numFmtId="2" fontId="5" fillId="0" borderId="61" xfId="0" applyNumberFormat="1" applyFont="1" applyBorder="1" applyAlignment="1">
      <alignment/>
    </xf>
    <xf numFmtId="0" fontId="22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14" fillId="0" borderId="63" xfId="0" applyFont="1" applyBorder="1" applyAlignment="1">
      <alignment/>
    </xf>
    <xf numFmtId="0" fontId="8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63" xfId="0" applyFont="1" applyBorder="1" applyAlignment="1">
      <alignment/>
    </xf>
    <xf numFmtId="2" fontId="5" fillId="0" borderId="64" xfId="0" applyNumberFormat="1" applyFont="1" applyBorder="1" applyAlignment="1">
      <alignment/>
    </xf>
    <xf numFmtId="0" fontId="27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169" fontId="6" fillId="0" borderId="44" xfId="0" applyNumberFormat="1" applyFont="1" applyBorder="1" applyAlignment="1">
      <alignment/>
    </xf>
    <xf numFmtId="0" fontId="27" fillId="0" borderId="44" xfId="0" applyFont="1" applyBorder="1" applyAlignment="1">
      <alignment horizontal="center"/>
    </xf>
    <xf numFmtId="167" fontId="27" fillId="0" borderId="41" xfId="0" applyNumberFormat="1" applyFont="1" applyBorder="1" applyAlignment="1">
      <alignment/>
    </xf>
    <xf numFmtId="2" fontId="18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28" fillId="0" borderId="65" xfId="0" applyFont="1" applyBorder="1" applyAlignment="1">
      <alignment horizontal="center"/>
    </xf>
    <xf numFmtId="0" fontId="27" fillId="0" borderId="66" xfId="0" applyFont="1" applyBorder="1" applyAlignment="1">
      <alignment/>
    </xf>
    <xf numFmtId="0" fontId="27" fillId="0" borderId="6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7" fillId="0" borderId="68" xfId="0" applyFont="1" applyBorder="1" applyAlignment="1">
      <alignment/>
    </xf>
    <xf numFmtId="2" fontId="6" fillId="0" borderId="46" xfId="0" applyNumberFormat="1" applyFont="1" applyBorder="1" applyAlignment="1">
      <alignment/>
    </xf>
    <xf numFmtId="167" fontId="6" fillId="0" borderId="46" xfId="0" applyNumberFormat="1" applyFont="1" applyBorder="1" applyAlignment="1">
      <alignment/>
    </xf>
    <xf numFmtId="0" fontId="6" fillId="0" borderId="69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5" fillId="0" borderId="69" xfId="0" applyFont="1" applyBorder="1" applyAlignment="1">
      <alignment/>
    </xf>
    <xf numFmtId="2" fontId="27" fillId="0" borderId="70" xfId="0" applyNumberFormat="1" applyFont="1" applyBorder="1" applyAlignment="1">
      <alignment/>
    </xf>
    <xf numFmtId="2" fontId="6" fillId="0" borderId="71" xfId="0" applyNumberFormat="1" applyFont="1" applyBorder="1" applyAlignment="1">
      <alignment/>
    </xf>
    <xf numFmtId="167" fontId="6" fillId="0" borderId="72" xfId="0" applyNumberFormat="1" applyFont="1" applyBorder="1" applyAlignment="1">
      <alignment/>
    </xf>
    <xf numFmtId="2" fontId="6" fillId="0" borderId="73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2" fontId="6" fillId="0" borderId="74" xfId="0" applyNumberFormat="1" applyFont="1" applyBorder="1" applyAlignment="1">
      <alignment horizontal="right"/>
    </xf>
    <xf numFmtId="2" fontId="6" fillId="0" borderId="75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76" xfId="0" applyNumberFormat="1" applyFont="1" applyBorder="1" applyAlignment="1">
      <alignment/>
    </xf>
    <xf numFmtId="166" fontId="14" fillId="0" borderId="77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70" fontId="14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6" fillId="0" borderId="59" xfId="0" applyFont="1" applyBorder="1" applyAlignment="1">
      <alignment/>
    </xf>
    <xf numFmtId="1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27" fillId="0" borderId="0" xfId="0" applyFont="1" applyBorder="1" applyAlignment="1">
      <alignment horizontal="right"/>
    </xf>
    <xf numFmtId="1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/>
    </xf>
    <xf numFmtId="166" fontId="17" fillId="0" borderId="38" xfId="0" applyNumberFormat="1" applyFont="1" applyBorder="1" applyAlignment="1">
      <alignment/>
    </xf>
    <xf numFmtId="0" fontId="17" fillId="0" borderId="38" xfId="0" applyFont="1" applyBorder="1" applyAlignment="1">
      <alignment/>
    </xf>
    <xf numFmtId="171" fontId="17" fillId="0" borderId="38" xfId="0" applyNumberFormat="1" applyFont="1" applyBorder="1" applyAlignment="1">
      <alignment/>
    </xf>
    <xf numFmtId="1" fontId="27" fillId="0" borderId="38" xfId="0" applyNumberFormat="1" applyFont="1" applyBorder="1" applyAlignment="1">
      <alignment/>
    </xf>
    <xf numFmtId="166" fontId="27" fillId="0" borderId="38" xfId="0" applyNumberFormat="1" applyFont="1" applyBorder="1" applyAlignment="1">
      <alignment/>
    </xf>
    <xf numFmtId="2" fontId="27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17" fillId="0" borderId="38" xfId="0" applyNumberFormat="1" applyFont="1" applyBorder="1" applyAlignment="1">
      <alignment/>
    </xf>
    <xf numFmtId="1" fontId="12" fillId="0" borderId="38" xfId="0" applyNumberFormat="1" applyFont="1" applyBorder="1" applyAlignment="1">
      <alignment/>
    </xf>
    <xf numFmtId="2" fontId="27" fillId="0" borderId="38" xfId="0" applyNumberFormat="1" applyFont="1" applyBorder="1" applyAlignment="1">
      <alignment/>
    </xf>
    <xf numFmtId="2" fontId="27" fillId="0" borderId="7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78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d-zacisze.pl/" TargetMode="External" /><Relationship Id="rId2" Type="http://schemas.openxmlformats.org/officeDocument/2006/relationships/hyperlink" Target="mailto:rodzacisze@wp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tabSelected="1" zoomScalePageLayoutView="0" workbookViewId="0" topLeftCell="A1">
      <selection activeCell="X33" sqref="X33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8.625" style="3" customWidth="1"/>
    <col min="4" max="4" width="10.375" style="4" customWidth="1"/>
    <col min="5" max="5" width="6.00390625" style="5" customWidth="1"/>
    <col min="6" max="6" width="11.625" style="6" customWidth="1"/>
    <col min="7" max="8" width="0" style="7" hidden="1" customWidth="1"/>
    <col min="9" max="9" width="5.75390625" style="7" customWidth="1"/>
    <col min="10" max="10" width="32.75390625" style="7" bestFit="1" customWidth="1"/>
    <col min="11" max="11" width="7.75390625" style="7" customWidth="1"/>
    <col min="12" max="12" width="5.125" style="8" customWidth="1"/>
    <col min="13" max="13" width="13.25390625" style="9" customWidth="1"/>
    <col min="14" max="21" width="0" style="7" hidden="1" customWidth="1"/>
  </cols>
  <sheetData>
    <row r="1" spans="1:14" ht="18">
      <c r="A1" s="12"/>
      <c r="B1" s="13"/>
      <c r="C1" s="14"/>
      <c r="D1" s="15"/>
      <c r="E1" s="16"/>
      <c r="F1" s="17"/>
      <c r="G1" s="1"/>
      <c r="H1" s="1"/>
      <c r="I1" s="1"/>
      <c r="J1" s="18" t="s">
        <v>0</v>
      </c>
      <c r="K1" s="12"/>
      <c r="L1" s="12"/>
      <c r="M1" s="12"/>
      <c r="N1" s="19"/>
    </row>
    <row r="2" spans="1:14" ht="18">
      <c r="A2" s="12"/>
      <c r="B2" s="20"/>
      <c r="C2" s="21"/>
      <c r="D2" s="15"/>
      <c r="E2" s="22"/>
      <c r="F2" s="23"/>
      <c r="G2" s="24"/>
      <c r="H2" s="24"/>
      <c r="I2" s="24"/>
      <c r="J2" s="15"/>
      <c r="K2" s="15"/>
      <c r="L2" s="15"/>
      <c r="M2" s="15"/>
      <c r="N2" s="19"/>
    </row>
    <row r="3" spans="2:21" s="7" customFormat="1" ht="14.25" customHeight="1">
      <c r="B3" s="25"/>
      <c r="C3" s="26"/>
      <c r="D3" s="27"/>
      <c r="E3" s="28"/>
      <c r="F3" s="29" t="s">
        <v>1</v>
      </c>
      <c r="G3" s="28"/>
      <c r="H3" s="28"/>
      <c r="I3" s="28"/>
      <c r="J3" s="28"/>
      <c r="K3" s="28"/>
      <c r="L3" s="30"/>
      <c r="M3" s="30"/>
      <c r="N3" s="31"/>
      <c r="O3" s="32"/>
      <c r="P3" s="32"/>
      <c r="Q3" s="32"/>
      <c r="R3" s="33"/>
      <c r="S3" s="33"/>
      <c r="T3" s="33"/>
      <c r="U3" s="34"/>
    </row>
    <row r="4" spans="2:21" s="7" customFormat="1" ht="14.25" customHeight="1">
      <c r="B4" s="25"/>
      <c r="C4" s="26"/>
      <c r="D4" s="27"/>
      <c r="E4" s="28"/>
      <c r="F4" s="29" t="s">
        <v>2</v>
      </c>
      <c r="G4" s="28"/>
      <c r="H4" s="28"/>
      <c r="I4" s="28"/>
      <c r="J4" s="28"/>
      <c r="K4" s="28"/>
      <c r="L4" s="30"/>
      <c r="M4" s="30"/>
      <c r="N4" s="31"/>
      <c r="O4" s="32"/>
      <c r="P4" s="32"/>
      <c r="Q4" s="32"/>
      <c r="R4" s="33"/>
      <c r="S4" s="33"/>
      <c r="T4" s="33"/>
      <c r="U4" s="34"/>
    </row>
    <row r="5" spans="1:21" ht="14.25" customHeight="1">
      <c r="A5" s="25"/>
      <c r="B5" s="35"/>
      <c r="C5" s="36"/>
      <c r="D5" s="37"/>
      <c r="E5" s="38"/>
      <c r="F5" s="37"/>
      <c r="G5" s="37"/>
      <c r="H5" s="37"/>
      <c r="I5" s="37"/>
      <c r="J5" s="37"/>
      <c r="K5" s="30"/>
      <c r="L5" s="37"/>
      <c r="M5" s="30"/>
      <c r="N5" s="31"/>
      <c r="O5" s="32"/>
      <c r="P5" s="32"/>
      <c r="Q5" s="32"/>
      <c r="R5" s="33"/>
      <c r="S5" s="33"/>
      <c r="T5" s="33"/>
      <c r="U5" s="34"/>
    </row>
    <row r="6" spans="1:17" s="41" customFormat="1" ht="14.25" customHeight="1" thickBot="1">
      <c r="A6" s="39"/>
      <c r="B6" s="40"/>
      <c r="E6" s="42"/>
      <c r="F6" s="41" t="s">
        <v>3</v>
      </c>
      <c r="H6" s="43"/>
      <c r="J6" s="43"/>
      <c r="L6" s="39"/>
      <c r="M6" s="39"/>
      <c r="N6" s="39"/>
      <c r="O6" s="44"/>
      <c r="P6" s="39"/>
      <c r="Q6" s="40"/>
    </row>
    <row r="7" spans="1:17" s="41" customFormat="1" ht="14.25" customHeight="1" thickTop="1">
      <c r="A7" s="45"/>
      <c r="B7" s="46"/>
      <c r="C7" s="47"/>
      <c r="D7" s="47"/>
      <c r="E7" s="48"/>
      <c r="F7" s="47"/>
      <c r="G7" s="47"/>
      <c r="H7" s="49"/>
      <c r="I7" s="47"/>
      <c r="J7" s="49"/>
      <c r="K7" s="47"/>
      <c r="L7" s="50"/>
      <c r="M7" s="51"/>
      <c r="N7" s="39"/>
      <c r="O7" s="44"/>
      <c r="P7" s="39"/>
      <c r="Q7" s="40"/>
    </row>
    <row r="8" spans="1:17" s="41" customFormat="1" ht="14.25" customHeight="1">
      <c r="A8" s="327" t="s">
        <v>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52"/>
      <c r="O8" s="53"/>
      <c r="P8" s="54"/>
      <c r="Q8" s="40"/>
    </row>
    <row r="9" spans="1:17" s="41" customFormat="1" ht="14.25" customHeight="1">
      <c r="A9" s="328" t="s">
        <v>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55"/>
      <c r="O9" s="56"/>
      <c r="P9" s="57"/>
      <c r="Q9" s="40"/>
    </row>
    <row r="10" spans="1:17" s="41" customFormat="1" ht="14.25" customHeight="1" thickBot="1">
      <c r="A10" s="58"/>
      <c r="B10" s="59"/>
      <c r="C10" s="59"/>
      <c r="D10" s="60"/>
      <c r="E10" s="60"/>
      <c r="F10" s="61"/>
      <c r="G10" s="61"/>
      <c r="H10" s="62"/>
      <c r="I10" s="61"/>
      <c r="J10" s="61"/>
      <c r="K10" s="60"/>
      <c r="L10" s="61"/>
      <c r="M10" s="63"/>
      <c r="N10" s="55"/>
      <c r="O10" s="56"/>
      <c r="P10" s="57"/>
      <c r="Q10" s="40"/>
    </row>
    <row r="11" spans="1:21" ht="17.25" customHeight="1" thickTop="1">
      <c r="A11" s="64" t="s">
        <v>6</v>
      </c>
      <c r="B11" s="64"/>
      <c r="C11" s="65"/>
      <c r="D11" s="64"/>
      <c r="E11" s="66"/>
      <c r="F11" s="64"/>
      <c r="G11" s="64"/>
      <c r="H11" s="67"/>
      <c r="I11" s="64"/>
      <c r="J11" s="65"/>
      <c r="K11" s="65"/>
      <c r="L11" s="68"/>
      <c r="M11" s="69"/>
      <c r="N11" s="44"/>
      <c r="O11" s="44"/>
      <c r="P11" s="70"/>
      <c r="Q11" s="70"/>
      <c r="R11" s="12"/>
      <c r="S11" s="12"/>
      <c r="T11" s="15"/>
      <c r="U11" s="12"/>
    </row>
    <row r="12" spans="1:21" ht="17.25" customHeight="1">
      <c r="A12" s="64" t="s">
        <v>7</v>
      </c>
      <c r="B12" s="64"/>
      <c r="C12" s="65"/>
      <c r="D12" s="64"/>
      <c r="E12" s="66"/>
      <c r="F12" s="64"/>
      <c r="G12" s="64"/>
      <c r="H12" s="67"/>
      <c r="I12" s="64"/>
      <c r="J12" s="65"/>
      <c r="K12" s="65"/>
      <c r="L12" s="68"/>
      <c r="M12" s="69"/>
      <c r="N12" s="44"/>
      <c r="O12" s="44"/>
      <c r="P12" s="70"/>
      <c r="Q12" s="70"/>
      <c r="R12" s="12"/>
      <c r="S12" s="12"/>
      <c r="T12" s="15"/>
      <c r="U12" s="12"/>
    </row>
    <row r="13" spans="1:21" ht="17.25" customHeight="1">
      <c r="A13" s="64" t="s">
        <v>8</v>
      </c>
      <c r="B13" s="64"/>
      <c r="C13" s="65"/>
      <c r="D13" s="64"/>
      <c r="E13" s="66"/>
      <c r="F13" s="64"/>
      <c r="G13" s="64"/>
      <c r="H13" s="67"/>
      <c r="I13" s="64"/>
      <c r="J13" s="65"/>
      <c r="K13" s="65"/>
      <c r="L13" s="68"/>
      <c r="M13" s="69"/>
      <c r="N13" s="72"/>
      <c r="O13" s="44"/>
      <c r="P13" s="70"/>
      <c r="Q13" s="70"/>
      <c r="R13" s="12"/>
      <c r="S13" s="12"/>
      <c r="T13" s="15"/>
      <c r="U13" s="12"/>
    </row>
    <row r="14" spans="1:21" ht="17.25" customHeight="1">
      <c r="A14" s="64"/>
      <c r="B14" s="64"/>
      <c r="C14" s="65"/>
      <c r="D14" s="64"/>
      <c r="E14" s="66"/>
      <c r="F14" s="64"/>
      <c r="G14" s="64"/>
      <c r="H14" s="67"/>
      <c r="I14" s="64"/>
      <c r="J14" s="65"/>
      <c r="K14" s="65"/>
      <c r="L14" s="68"/>
      <c r="M14" s="69"/>
      <c r="N14" s="72"/>
      <c r="O14" s="44"/>
      <c r="P14" s="70"/>
      <c r="Q14" s="70"/>
      <c r="R14" s="12"/>
      <c r="S14" s="12"/>
      <c r="T14" s="15"/>
      <c r="U14" s="12"/>
    </row>
    <row r="15" spans="1:21" ht="17.25" customHeight="1">
      <c r="A15" s="73" t="s">
        <v>9</v>
      </c>
      <c r="B15" s="74"/>
      <c r="C15" s="75"/>
      <c r="D15" s="76"/>
      <c r="E15" s="77"/>
      <c r="F15" s="78"/>
      <c r="G15" s="79"/>
      <c r="H15" s="79"/>
      <c r="I15" s="79"/>
      <c r="J15" s="79"/>
      <c r="K15" s="65"/>
      <c r="L15" s="80"/>
      <c r="M15" s="81"/>
      <c r="N15" s="72"/>
      <c r="O15" s="44"/>
      <c r="P15" s="70"/>
      <c r="Q15" s="70"/>
      <c r="R15" s="12"/>
      <c r="S15" s="12"/>
      <c r="T15" s="15"/>
      <c r="U15" s="12"/>
    </row>
    <row r="16" spans="1:21" ht="17.25" customHeight="1">
      <c r="A16" s="80" t="s">
        <v>10</v>
      </c>
      <c r="B16" s="82"/>
      <c r="C16" s="83"/>
      <c r="D16" s="68"/>
      <c r="E16" s="68"/>
      <c r="F16" s="64"/>
      <c r="G16" s="68"/>
      <c r="H16" s="68"/>
      <c r="I16" s="68"/>
      <c r="J16" s="68"/>
      <c r="K16" s="68"/>
      <c r="L16" s="68"/>
      <c r="M16" s="68"/>
      <c r="N16" s="70"/>
      <c r="O16" s="70"/>
      <c r="P16" s="70"/>
      <c r="Q16" s="70"/>
      <c r="R16" s="12"/>
      <c r="S16" s="12"/>
      <c r="T16" s="15"/>
      <c r="U16" s="12"/>
    </row>
    <row r="17" spans="1:21" s="88" customFormat="1" ht="17.25" customHeight="1">
      <c r="A17" s="80" t="s">
        <v>11</v>
      </c>
      <c r="B17" s="82"/>
      <c r="C17" s="83"/>
      <c r="D17" s="68"/>
      <c r="E17" s="68"/>
      <c r="F17" s="64"/>
      <c r="G17" s="68"/>
      <c r="H17" s="68"/>
      <c r="I17" s="68"/>
      <c r="J17" s="68"/>
      <c r="K17" s="68"/>
      <c r="L17" s="68"/>
      <c r="M17" s="68"/>
      <c r="N17" s="84"/>
      <c r="O17" s="84"/>
      <c r="P17" s="85" t="s">
        <v>12</v>
      </c>
      <c r="Q17" s="86"/>
      <c r="R17" s="87"/>
      <c r="S17" s="84"/>
      <c r="T17" s="84"/>
      <c r="U17" s="84"/>
    </row>
    <row r="18" spans="1:21" s="88" customFormat="1" ht="17.25" customHeight="1">
      <c r="A18" s="92" t="s">
        <v>13</v>
      </c>
      <c r="B18" s="93"/>
      <c r="C18" s="94"/>
      <c r="D18" s="94"/>
      <c r="E18" s="92"/>
      <c r="F18" s="94"/>
      <c r="G18" s="94"/>
      <c r="H18" s="94"/>
      <c r="I18" s="94"/>
      <c r="J18" s="95"/>
      <c r="K18" s="94"/>
      <c r="L18" s="96"/>
      <c r="M18" s="68"/>
      <c r="N18" s="97"/>
      <c r="O18" s="97"/>
      <c r="P18" s="98"/>
      <c r="Q18" s="99"/>
      <c r="R18" s="100"/>
      <c r="S18" s="97"/>
      <c r="T18" s="97"/>
      <c r="U18" s="97"/>
    </row>
    <row r="19" spans="1:21" s="88" customFormat="1" ht="17.25" customHeight="1">
      <c r="A19" s="80"/>
      <c r="B19" s="82"/>
      <c r="C19" s="83"/>
      <c r="D19" s="68"/>
      <c r="E19" s="68"/>
      <c r="F19" s="64"/>
      <c r="G19" s="68"/>
      <c r="H19" s="68"/>
      <c r="I19" s="68"/>
      <c r="J19" s="68"/>
      <c r="K19" s="68"/>
      <c r="L19" s="68"/>
      <c r="M19" s="68"/>
      <c r="N19" s="84"/>
      <c r="O19" s="84"/>
      <c r="P19" s="85"/>
      <c r="Q19" s="86"/>
      <c r="R19" s="87"/>
      <c r="S19" s="84"/>
      <c r="T19" s="84"/>
      <c r="U19" s="84"/>
    </row>
    <row r="20" spans="1:18" s="88" customFormat="1" ht="17.25" customHeight="1">
      <c r="A20" s="101" t="s">
        <v>14</v>
      </c>
      <c r="B20" s="102"/>
      <c r="C20" s="103"/>
      <c r="D20" s="101"/>
      <c r="E20" s="104"/>
      <c r="F20" s="105"/>
      <c r="G20" s="106"/>
      <c r="H20" s="106"/>
      <c r="I20" s="106"/>
      <c r="J20" s="106"/>
      <c r="K20" s="106"/>
      <c r="L20" s="106"/>
      <c r="M20" s="107"/>
      <c r="P20" s="89" t="s">
        <v>15</v>
      </c>
      <c r="Q20" s="90"/>
      <c r="R20" s="91"/>
    </row>
    <row r="21" spans="1:18" s="88" customFormat="1" ht="17.25" customHeight="1">
      <c r="A21" s="101" t="s">
        <v>16</v>
      </c>
      <c r="B21" s="103"/>
      <c r="C21" s="108"/>
      <c r="D21" s="103"/>
      <c r="E21" s="109"/>
      <c r="F21" s="110"/>
      <c r="G21" s="103"/>
      <c r="H21" s="106"/>
      <c r="I21" s="106"/>
      <c r="J21" s="106"/>
      <c r="K21" s="106"/>
      <c r="L21" s="106"/>
      <c r="M21" s="107"/>
      <c r="P21" s="89" t="s">
        <v>17</v>
      </c>
      <c r="Q21" s="90"/>
      <c r="R21" s="91"/>
    </row>
    <row r="22" spans="1:21" s="39" customFormat="1" ht="18.75" customHeight="1">
      <c r="A22" s="111"/>
      <c r="B22" s="111"/>
      <c r="C22" s="112"/>
      <c r="D22" s="113"/>
      <c r="E22" s="114"/>
      <c r="F22" s="111"/>
      <c r="G22" s="111"/>
      <c r="H22" s="111"/>
      <c r="I22" s="111"/>
      <c r="J22" s="111"/>
      <c r="K22" s="111"/>
      <c r="L22" s="115"/>
      <c r="M22" s="115"/>
      <c r="P22" s="116"/>
      <c r="Q22" s="117" t="s">
        <v>13</v>
      </c>
      <c r="R22" s="118"/>
      <c r="S22" s="119"/>
      <c r="T22" s="119"/>
      <c r="U22" s="117"/>
    </row>
    <row r="23" spans="1:21" ht="18">
      <c r="A23" s="116"/>
      <c r="B23" s="1"/>
      <c r="C23" s="1"/>
      <c r="D23" s="1"/>
      <c r="E23" s="1"/>
      <c r="F23" s="17"/>
      <c r="G23" s="1"/>
      <c r="H23" s="1"/>
      <c r="I23" s="1"/>
      <c r="J23" s="1"/>
      <c r="K23" s="1"/>
      <c r="L23" s="1"/>
      <c r="M23" s="39"/>
      <c r="T23" s="11"/>
      <c r="U23" s="11"/>
    </row>
    <row r="24" spans="1:21" ht="14.25" customHeight="1">
      <c r="A24" s="122" t="s">
        <v>18</v>
      </c>
      <c r="B24" s="123"/>
      <c r="C24" s="122"/>
      <c r="D24" s="122"/>
      <c r="E24" s="124"/>
      <c r="F24" s="125"/>
      <c r="G24" s="126"/>
      <c r="H24" s="126"/>
      <c r="I24" s="126"/>
      <c r="J24" s="126"/>
      <c r="K24" s="126"/>
      <c r="L24" s="126"/>
      <c r="M24" s="24"/>
      <c r="T24" s="11"/>
      <c r="U24" s="11"/>
    </row>
    <row r="25" spans="1:21" ht="7.5" customHeight="1">
      <c r="A25" s="127"/>
      <c r="B25" s="128"/>
      <c r="C25" s="122"/>
      <c r="D25" s="127"/>
      <c r="E25" s="129"/>
      <c r="F25" s="130"/>
      <c r="G25" s="131"/>
      <c r="H25" s="131"/>
      <c r="I25" s="131"/>
      <c r="J25" s="131"/>
      <c r="K25" s="131"/>
      <c r="L25" s="131"/>
      <c r="M25" s="1"/>
      <c r="T25" s="11"/>
      <c r="U25" s="11"/>
    </row>
    <row r="26" spans="1:21" s="139" customFormat="1" ht="22.5" customHeight="1">
      <c r="A26" s="132" t="s">
        <v>19</v>
      </c>
      <c r="B26" s="133"/>
      <c r="C26" s="134"/>
      <c r="D26" s="134"/>
      <c r="E26" s="135"/>
      <c r="F26" s="136"/>
      <c r="G26" s="137"/>
      <c r="H26" s="137"/>
      <c r="I26" s="137"/>
      <c r="J26" s="137"/>
      <c r="K26" s="137"/>
      <c r="L26" s="137"/>
      <c r="M26" s="138"/>
      <c r="N26" s="138"/>
      <c r="O26" s="138"/>
      <c r="P26" s="138"/>
      <c r="Q26" s="138"/>
      <c r="R26" s="138"/>
      <c r="S26" s="138"/>
      <c r="T26" s="138"/>
      <c r="U26" s="138"/>
    </row>
    <row r="27" spans="1:21" s="8" customFormat="1" ht="18" hidden="1">
      <c r="A27" s="127"/>
      <c r="B27" s="128"/>
      <c r="C27" s="122"/>
      <c r="D27" s="127"/>
      <c r="E27" s="129"/>
      <c r="F27" s="130"/>
      <c r="G27" s="140"/>
      <c r="H27" s="140"/>
      <c r="I27" s="140"/>
      <c r="J27" s="140"/>
      <c r="K27" s="140"/>
      <c r="L27" s="140"/>
      <c r="M27" s="24"/>
      <c r="T27" s="141"/>
      <c r="U27" s="142"/>
    </row>
    <row r="28" spans="1:21" s="8" customFormat="1" ht="7.5" customHeight="1">
      <c r="A28" s="122"/>
      <c r="B28" s="123"/>
      <c r="C28" s="122"/>
      <c r="D28" s="122"/>
      <c r="E28" s="129"/>
      <c r="F28" s="130"/>
      <c r="G28" s="140"/>
      <c r="H28" s="140"/>
      <c r="I28" s="140"/>
      <c r="J28" s="140"/>
      <c r="K28" s="140"/>
      <c r="L28" s="143"/>
      <c r="M28" s="24"/>
      <c r="T28" s="142"/>
      <c r="U28" s="142"/>
    </row>
    <row r="29" spans="1:21" s="8" customFormat="1" ht="15" customHeight="1">
      <c r="A29" s="144"/>
      <c r="B29" s="145"/>
      <c r="C29" s="144"/>
      <c r="D29" s="146"/>
      <c r="E29" s="147"/>
      <c r="F29" s="148"/>
      <c r="G29" s="116"/>
      <c r="H29" s="116"/>
      <c r="I29" s="149"/>
      <c r="J29" s="149"/>
      <c r="K29" s="149"/>
      <c r="L29" s="149" t="s">
        <v>20</v>
      </c>
      <c r="M29" s="150"/>
      <c r="N29" s="151"/>
      <c r="O29" s="151"/>
      <c r="P29" s="151"/>
      <c r="Q29" s="151"/>
      <c r="R29" s="151"/>
      <c r="S29" s="151"/>
      <c r="T29" s="152"/>
      <c r="U29" s="152"/>
    </row>
    <row r="30" spans="1:21" s="8" customFormat="1" ht="3.75" customHeight="1">
      <c r="A30" s="127"/>
      <c r="B30" s="128"/>
      <c r="C30" s="122"/>
      <c r="D30" s="127"/>
      <c r="E30" s="129"/>
      <c r="F30" s="130"/>
      <c r="G30" s="140"/>
      <c r="H30" s="140"/>
      <c r="I30" s="140"/>
      <c r="J30" s="140"/>
      <c r="K30" s="140"/>
      <c r="L30" s="153"/>
      <c r="M30" s="24"/>
      <c r="T30" s="142"/>
      <c r="U30" s="142"/>
    </row>
    <row r="31" spans="1:21" s="8" customFormat="1" ht="12.75" customHeight="1">
      <c r="A31" s="154" t="s">
        <v>21</v>
      </c>
      <c r="B31" s="155"/>
      <c r="C31" s="154"/>
      <c r="D31" s="154"/>
      <c r="E31" s="156"/>
      <c r="F31" s="157"/>
      <c r="G31" s="158"/>
      <c r="H31" s="158"/>
      <c r="I31" s="158"/>
      <c r="J31" s="158"/>
      <c r="K31" s="158"/>
      <c r="L31" s="159"/>
      <c r="M31" s="160"/>
      <c r="T31" s="142"/>
      <c r="U31" s="142"/>
    </row>
    <row r="32" spans="1:13" s="8" customFormat="1" ht="8.25" customHeight="1" thickBot="1">
      <c r="A32" s="1"/>
      <c r="B32" s="140"/>
      <c r="C32" s="161"/>
      <c r="D32" s="145"/>
      <c r="E32" s="104"/>
      <c r="F32" s="105"/>
      <c r="G32" s="162"/>
      <c r="H32" s="162"/>
      <c r="I32" s="162"/>
      <c r="J32" s="39"/>
      <c r="K32" s="39"/>
      <c r="L32" s="24"/>
      <c r="M32" s="121"/>
    </row>
    <row r="33" spans="1:14" s="174" customFormat="1" ht="12" customHeight="1">
      <c r="A33" s="163" t="s">
        <v>22</v>
      </c>
      <c r="B33" s="164" t="s">
        <v>23</v>
      </c>
      <c r="C33" s="165" t="s">
        <v>24</v>
      </c>
      <c r="D33" s="166" t="s">
        <v>25</v>
      </c>
      <c r="E33" s="167" t="s">
        <v>26</v>
      </c>
      <c r="F33" s="168" t="s">
        <v>27</v>
      </c>
      <c r="G33" s="169"/>
      <c r="H33" s="169"/>
      <c r="I33" s="163" t="s">
        <v>22</v>
      </c>
      <c r="J33" s="170" t="s">
        <v>28</v>
      </c>
      <c r="K33" s="171" t="s">
        <v>29</v>
      </c>
      <c r="L33" s="172" t="s">
        <v>29</v>
      </c>
      <c r="M33" s="173" t="s">
        <v>30</v>
      </c>
      <c r="N33" s="174" t="s">
        <v>31</v>
      </c>
    </row>
    <row r="34" spans="1:22" s="188" customFormat="1" ht="12" customHeight="1" thickBot="1">
      <c r="A34" s="177" t="s">
        <v>32</v>
      </c>
      <c r="B34" s="178" t="s">
        <v>33</v>
      </c>
      <c r="C34" s="179" t="s">
        <v>33</v>
      </c>
      <c r="D34" s="180" t="s">
        <v>34</v>
      </c>
      <c r="E34" s="181" t="s">
        <v>35</v>
      </c>
      <c r="F34" s="182"/>
      <c r="G34" s="183"/>
      <c r="H34" s="183"/>
      <c r="I34" s="177" t="s">
        <v>32</v>
      </c>
      <c r="J34" s="184"/>
      <c r="K34" s="185" t="s">
        <v>36</v>
      </c>
      <c r="L34" s="186" t="s">
        <v>37</v>
      </c>
      <c r="M34" s="187">
        <v>42886</v>
      </c>
      <c r="V34" s="176"/>
    </row>
    <row r="35" spans="1:22" ht="18.75" thickTop="1">
      <c r="A35" s="189">
        <v>1</v>
      </c>
      <c r="B35" s="190">
        <v>666</v>
      </c>
      <c r="C35" s="190">
        <v>666</v>
      </c>
      <c r="D35" s="191">
        <f aca="true" t="shared" si="0" ref="D35:D66">SUM(C35-B35)</f>
        <v>0</v>
      </c>
      <c r="E35" s="192">
        <v>0.4975</v>
      </c>
      <c r="F35" s="193">
        <f aca="true" t="shared" si="1" ref="F35:F66">SUM(E35*D35)</f>
        <v>0</v>
      </c>
      <c r="G35" s="194"/>
      <c r="H35" s="194"/>
      <c r="I35" s="194">
        <v>1</v>
      </c>
      <c r="J35" s="195">
        <v>12033190</v>
      </c>
      <c r="K35" s="195">
        <v>2001</v>
      </c>
      <c r="L35" s="195">
        <v>2014</v>
      </c>
      <c r="M35" s="196"/>
      <c r="N35" s="71"/>
      <c r="V35" s="11"/>
    </row>
    <row r="36" spans="1:22" ht="18">
      <c r="A36" s="189">
        <v>2</v>
      </c>
      <c r="B36" s="197">
        <v>1222</v>
      </c>
      <c r="C36" s="197">
        <v>1223</v>
      </c>
      <c r="D36" s="191">
        <f t="shared" si="0"/>
        <v>1</v>
      </c>
      <c r="E36" s="192">
        <v>0.4975</v>
      </c>
      <c r="F36" s="193">
        <f t="shared" si="1"/>
        <v>0.4975</v>
      </c>
      <c r="G36" s="198"/>
      <c r="H36" s="198"/>
      <c r="I36" s="198">
        <v>2</v>
      </c>
      <c r="J36" s="195">
        <v>4958596</v>
      </c>
      <c r="K36" s="195">
        <v>1995</v>
      </c>
      <c r="L36" s="195">
        <v>2012</v>
      </c>
      <c r="M36" s="199"/>
      <c r="V36" s="11"/>
    </row>
    <row r="37" spans="1:22" ht="18">
      <c r="A37" s="189">
        <v>3</v>
      </c>
      <c r="B37" s="197">
        <v>3656</v>
      </c>
      <c r="C37" s="197">
        <v>3656</v>
      </c>
      <c r="D37" s="191">
        <f t="shared" si="0"/>
        <v>0</v>
      </c>
      <c r="E37" s="192">
        <v>0.4975</v>
      </c>
      <c r="F37" s="193">
        <f t="shared" si="1"/>
        <v>0</v>
      </c>
      <c r="G37" s="194"/>
      <c r="H37" s="194"/>
      <c r="I37" s="194">
        <v>3</v>
      </c>
      <c r="J37" s="195">
        <v>6227526</v>
      </c>
      <c r="K37" s="195">
        <v>2007</v>
      </c>
      <c r="L37" s="195">
        <v>2007</v>
      </c>
      <c r="M37" s="200"/>
      <c r="V37" s="11"/>
    </row>
    <row r="38" spans="1:22" ht="18">
      <c r="A38" s="189">
        <v>4</v>
      </c>
      <c r="B38" s="197">
        <v>203</v>
      </c>
      <c r="C38" s="197">
        <v>203</v>
      </c>
      <c r="D38" s="191">
        <f t="shared" si="0"/>
        <v>0</v>
      </c>
      <c r="E38" s="192">
        <v>0.4975</v>
      </c>
      <c r="F38" s="193">
        <f t="shared" si="1"/>
        <v>0</v>
      </c>
      <c r="G38" s="194"/>
      <c r="H38" s="194"/>
      <c r="I38" s="194">
        <v>4</v>
      </c>
      <c r="J38" s="195">
        <v>25236482</v>
      </c>
      <c r="K38" s="195">
        <v>1996</v>
      </c>
      <c r="L38" s="195">
        <v>2011</v>
      </c>
      <c r="M38" s="200"/>
      <c r="V38" s="11"/>
    </row>
    <row r="39" spans="1:22" ht="18">
      <c r="A39" s="189">
        <v>5</v>
      </c>
      <c r="B39" s="197">
        <v>669</v>
      </c>
      <c r="C39" s="197">
        <v>669</v>
      </c>
      <c r="D39" s="191">
        <f t="shared" si="0"/>
        <v>0</v>
      </c>
      <c r="E39" s="192">
        <v>0.4975</v>
      </c>
      <c r="F39" s="193">
        <f t="shared" si="1"/>
        <v>0</v>
      </c>
      <c r="G39" s="194"/>
      <c r="H39" s="194"/>
      <c r="I39" s="194">
        <v>5</v>
      </c>
      <c r="J39" s="195">
        <v>2372744</v>
      </c>
      <c r="K39" s="195">
        <v>1991</v>
      </c>
      <c r="L39" s="195">
        <v>2010</v>
      </c>
      <c r="M39" s="200"/>
      <c r="V39" s="11"/>
    </row>
    <row r="40" spans="1:22" ht="18">
      <c r="A40" s="189">
        <v>6</v>
      </c>
      <c r="B40" s="197">
        <v>256</v>
      </c>
      <c r="C40" s="197">
        <v>256</v>
      </c>
      <c r="D40" s="191">
        <f t="shared" si="0"/>
        <v>0</v>
      </c>
      <c r="E40" s="192">
        <v>0.4975</v>
      </c>
      <c r="F40" s="193">
        <f t="shared" si="1"/>
        <v>0</v>
      </c>
      <c r="G40" s="194"/>
      <c r="H40" s="194"/>
      <c r="I40" s="194">
        <v>6</v>
      </c>
      <c r="J40" s="195">
        <v>23051420</v>
      </c>
      <c r="K40" s="195">
        <v>1990</v>
      </c>
      <c r="L40" s="195">
        <v>2007</v>
      </c>
      <c r="M40" s="200"/>
      <c r="V40" s="11"/>
    </row>
    <row r="41" spans="1:22" ht="18">
      <c r="A41" s="189">
        <v>7</v>
      </c>
      <c r="B41" s="197">
        <v>5090</v>
      </c>
      <c r="C41" s="197">
        <v>5090</v>
      </c>
      <c r="D41" s="191">
        <f t="shared" si="0"/>
        <v>0</v>
      </c>
      <c r="E41" s="192">
        <v>0.4975</v>
      </c>
      <c r="F41" s="193">
        <f t="shared" si="1"/>
        <v>0</v>
      </c>
      <c r="G41" s="194"/>
      <c r="H41" s="194"/>
      <c r="I41" s="194">
        <v>7</v>
      </c>
      <c r="J41" s="195">
        <v>23982164</v>
      </c>
      <c r="K41" s="195">
        <v>1993</v>
      </c>
      <c r="L41" s="195">
        <v>2007</v>
      </c>
      <c r="M41" s="201" t="s">
        <v>38</v>
      </c>
      <c r="V41" s="11"/>
    </row>
    <row r="42" spans="1:22" s="1" customFormat="1" ht="18">
      <c r="A42" s="189">
        <v>8</v>
      </c>
      <c r="B42" s="197">
        <v>711</v>
      </c>
      <c r="C42" s="197">
        <v>711</v>
      </c>
      <c r="D42" s="191">
        <f t="shared" si="0"/>
        <v>0</v>
      </c>
      <c r="E42" s="192">
        <v>0.4975</v>
      </c>
      <c r="F42" s="193">
        <f t="shared" si="1"/>
        <v>0</v>
      </c>
      <c r="G42" s="194"/>
      <c r="H42" s="194"/>
      <c r="I42" s="194">
        <v>8</v>
      </c>
      <c r="J42" s="195">
        <v>26968781</v>
      </c>
      <c r="K42" s="195">
        <v>1999</v>
      </c>
      <c r="L42" s="195">
        <v>2015</v>
      </c>
      <c r="M42" s="202"/>
      <c r="V42" s="203"/>
    </row>
    <row r="43" spans="1:22" ht="18.75" thickBot="1">
      <c r="A43" s="189">
        <v>9</v>
      </c>
      <c r="B43" s="197">
        <v>942</v>
      </c>
      <c r="C43" s="197">
        <v>942</v>
      </c>
      <c r="D43" s="191">
        <f t="shared" si="0"/>
        <v>0</v>
      </c>
      <c r="E43" s="192">
        <v>0.4975</v>
      </c>
      <c r="F43" s="193">
        <f t="shared" si="1"/>
        <v>0</v>
      </c>
      <c r="G43" s="194"/>
      <c r="H43" s="194"/>
      <c r="I43" s="194">
        <v>9</v>
      </c>
      <c r="J43" s="195">
        <v>24402856</v>
      </c>
      <c r="K43" s="195">
        <v>1996</v>
      </c>
      <c r="L43" s="195">
        <v>2011</v>
      </c>
      <c r="M43" s="200"/>
      <c r="V43" s="11"/>
    </row>
    <row r="44" spans="1:13" s="11" customFormat="1" ht="17.25" customHeight="1" thickBot="1" thickTop="1">
      <c r="A44" s="204">
        <v>10</v>
      </c>
      <c r="B44" s="205">
        <v>2019</v>
      </c>
      <c r="C44" s="205">
        <v>2019</v>
      </c>
      <c r="D44" s="206">
        <f t="shared" si="0"/>
        <v>0</v>
      </c>
      <c r="E44" s="192">
        <v>0.4975</v>
      </c>
      <c r="F44" s="207">
        <f t="shared" si="1"/>
        <v>0</v>
      </c>
      <c r="G44" s="208"/>
      <c r="H44" s="208"/>
      <c r="I44" s="208">
        <v>10</v>
      </c>
      <c r="J44" s="209">
        <v>2304880</v>
      </c>
      <c r="K44" s="209">
        <v>1990</v>
      </c>
      <c r="L44" s="209">
        <v>2010</v>
      </c>
      <c r="M44" s="210"/>
    </row>
    <row r="45" spans="1:22" ht="18.75" thickTop="1">
      <c r="A45" s="216">
        <v>11</v>
      </c>
      <c r="B45" s="217">
        <v>1440</v>
      </c>
      <c r="C45" s="217">
        <v>1440</v>
      </c>
      <c r="D45" s="218">
        <f t="shared" si="0"/>
        <v>0</v>
      </c>
      <c r="E45" s="192">
        <v>0.4975</v>
      </c>
      <c r="F45" s="219">
        <f t="shared" si="1"/>
        <v>0</v>
      </c>
      <c r="G45" s="220"/>
      <c r="H45" s="220"/>
      <c r="I45" s="221">
        <v>11</v>
      </c>
      <c r="J45" s="222">
        <v>25495849</v>
      </c>
      <c r="K45" s="222">
        <v>1996</v>
      </c>
      <c r="L45" s="222">
        <v>2011</v>
      </c>
      <c r="M45" s="223"/>
      <c r="V45" s="11"/>
    </row>
    <row r="46" spans="1:22" ht="18">
      <c r="A46" s="189">
        <v>12</v>
      </c>
      <c r="B46" s="197">
        <v>421</v>
      </c>
      <c r="C46" s="197">
        <v>421</v>
      </c>
      <c r="D46" s="191">
        <f t="shared" si="0"/>
        <v>0</v>
      </c>
      <c r="E46" s="192">
        <v>0.4975</v>
      </c>
      <c r="F46" s="193">
        <f t="shared" si="1"/>
        <v>0</v>
      </c>
      <c r="G46" s="198"/>
      <c r="H46" s="198"/>
      <c r="I46" s="194">
        <v>12</v>
      </c>
      <c r="J46" s="195">
        <v>23992086</v>
      </c>
      <c r="K46" s="195">
        <v>1993</v>
      </c>
      <c r="L46" s="195">
        <v>2012</v>
      </c>
      <c r="M46" s="199"/>
      <c r="V46" s="11"/>
    </row>
    <row r="47" spans="1:21" s="11" customFormat="1" ht="15" customHeight="1">
      <c r="A47" s="230">
        <v>14</v>
      </c>
      <c r="B47" s="231">
        <v>6952</v>
      </c>
      <c r="C47" s="231">
        <v>7019</v>
      </c>
      <c r="D47" s="232">
        <f t="shared" si="0"/>
        <v>67</v>
      </c>
      <c r="E47" s="192">
        <v>0.4975</v>
      </c>
      <c r="F47" s="193">
        <f t="shared" si="1"/>
        <v>33.3325</v>
      </c>
      <c r="G47" s="233"/>
      <c r="H47" s="233"/>
      <c r="I47" s="233">
        <v>14</v>
      </c>
      <c r="J47" s="234">
        <v>22381061</v>
      </c>
      <c r="K47" s="234">
        <v>1989</v>
      </c>
      <c r="L47" s="234">
        <v>2007</v>
      </c>
      <c r="M47" s="235" t="s">
        <v>38</v>
      </c>
      <c r="N47" s="71" t="s">
        <v>39</v>
      </c>
      <c r="O47" s="71"/>
      <c r="P47" s="71"/>
      <c r="Q47" s="7"/>
      <c r="R47" s="7"/>
      <c r="S47" s="7"/>
      <c r="T47" s="7"/>
      <c r="U47" s="7"/>
    </row>
    <row r="48" spans="1:21" s="203" customFormat="1" ht="18">
      <c r="A48" s="189">
        <v>15</v>
      </c>
      <c r="B48" s="197">
        <v>103</v>
      </c>
      <c r="C48" s="197">
        <v>103</v>
      </c>
      <c r="D48" s="191">
        <f t="shared" si="0"/>
        <v>0</v>
      </c>
      <c r="E48" s="192">
        <v>0.4975</v>
      </c>
      <c r="F48" s="193">
        <f t="shared" si="1"/>
        <v>0</v>
      </c>
      <c r="G48" s="194"/>
      <c r="H48" s="194"/>
      <c r="I48" s="194">
        <v>15</v>
      </c>
      <c r="J48" s="195">
        <v>25277705</v>
      </c>
      <c r="K48" s="195">
        <v>1996</v>
      </c>
      <c r="L48" s="195">
        <v>2016</v>
      </c>
      <c r="M48" s="201"/>
      <c r="N48" s="160"/>
      <c r="O48" s="160"/>
      <c r="P48" s="237"/>
      <c r="Q48" s="160"/>
      <c r="R48" s="1"/>
      <c r="S48" s="1"/>
      <c r="T48" s="1"/>
      <c r="U48" s="1"/>
    </row>
    <row r="49" spans="1:21" s="11" customFormat="1" ht="18">
      <c r="A49" s="189">
        <v>16</v>
      </c>
      <c r="B49" s="197">
        <v>2050</v>
      </c>
      <c r="C49" s="197">
        <v>2069</v>
      </c>
      <c r="D49" s="191">
        <f t="shared" si="0"/>
        <v>19</v>
      </c>
      <c r="E49" s="192">
        <v>0.4975</v>
      </c>
      <c r="F49" s="193">
        <f t="shared" si="1"/>
        <v>9.4525</v>
      </c>
      <c r="G49" s="194"/>
      <c r="H49" s="194"/>
      <c r="I49" s="194">
        <v>16</v>
      </c>
      <c r="J49" s="195">
        <v>9089588</v>
      </c>
      <c r="K49" s="195">
        <v>1996</v>
      </c>
      <c r="L49" s="195">
        <v>2012</v>
      </c>
      <c r="M49" s="201"/>
      <c r="N49" s="7"/>
      <c r="O49" s="7"/>
      <c r="Q49" s="7"/>
      <c r="R49" s="7"/>
      <c r="S49" s="7"/>
      <c r="T49" s="7"/>
      <c r="U49" s="7"/>
    </row>
    <row r="50" spans="1:22" s="1" customFormat="1" ht="18">
      <c r="A50" s="189">
        <v>17</v>
      </c>
      <c r="B50" s="197">
        <v>1158</v>
      </c>
      <c r="C50" s="197">
        <v>1158</v>
      </c>
      <c r="D50" s="191">
        <f t="shared" si="0"/>
        <v>0</v>
      </c>
      <c r="E50" s="192">
        <v>0.4975</v>
      </c>
      <c r="F50" s="193">
        <f t="shared" si="1"/>
        <v>0</v>
      </c>
      <c r="G50" s="194"/>
      <c r="H50" s="194"/>
      <c r="I50" s="194">
        <v>17</v>
      </c>
      <c r="J50" s="195">
        <v>26322784</v>
      </c>
      <c r="K50" s="195">
        <v>1998</v>
      </c>
      <c r="L50" s="195">
        <v>2015</v>
      </c>
      <c r="M50" s="201"/>
      <c r="V50" s="203"/>
    </row>
    <row r="51" spans="1:22" ht="18">
      <c r="A51" s="189">
        <v>18</v>
      </c>
      <c r="B51" s="197">
        <v>422</v>
      </c>
      <c r="C51" s="197">
        <v>422</v>
      </c>
      <c r="D51" s="191">
        <f t="shared" si="0"/>
        <v>0</v>
      </c>
      <c r="E51" s="192">
        <v>0.4975</v>
      </c>
      <c r="F51" s="193">
        <f t="shared" si="1"/>
        <v>0</v>
      </c>
      <c r="G51" s="194"/>
      <c r="H51" s="194"/>
      <c r="I51" s="194">
        <v>18</v>
      </c>
      <c r="J51" s="195">
        <v>2368535</v>
      </c>
      <c r="K51" s="195">
        <v>1991</v>
      </c>
      <c r="L51" s="195">
        <v>2011</v>
      </c>
      <c r="M51" s="201"/>
      <c r="N51" s="238"/>
      <c r="V51" s="11"/>
    </row>
    <row r="52" spans="1:22" s="1" customFormat="1" ht="15.75" customHeight="1">
      <c r="A52" s="189">
        <v>19</v>
      </c>
      <c r="B52" s="197">
        <v>505</v>
      </c>
      <c r="C52" s="197">
        <v>519</v>
      </c>
      <c r="D52" s="191">
        <f t="shared" si="0"/>
        <v>14</v>
      </c>
      <c r="E52" s="192">
        <v>0.4975</v>
      </c>
      <c r="F52" s="193">
        <f t="shared" si="1"/>
        <v>6.965</v>
      </c>
      <c r="G52" s="194"/>
      <c r="H52" s="194"/>
      <c r="I52" s="194">
        <v>19</v>
      </c>
      <c r="J52" s="239">
        <v>6390554</v>
      </c>
      <c r="K52" s="195">
        <v>1984</v>
      </c>
      <c r="L52" s="195">
        <v>2013</v>
      </c>
      <c r="M52" s="201"/>
      <c r="N52" s="160"/>
      <c r="V52" s="203"/>
    </row>
    <row r="53" spans="1:21" s="203" customFormat="1" ht="18.75" thickBot="1">
      <c r="A53" s="211">
        <v>20</v>
      </c>
      <c r="B53" s="212">
        <v>3341</v>
      </c>
      <c r="C53" s="212">
        <v>3556</v>
      </c>
      <c r="D53" s="213">
        <f t="shared" si="0"/>
        <v>215</v>
      </c>
      <c r="E53" s="192">
        <v>0.4975</v>
      </c>
      <c r="F53" s="193">
        <f t="shared" si="1"/>
        <v>106.9625</v>
      </c>
      <c r="G53" s="214"/>
      <c r="H53" s="214"/>
      <c r="I53" s="214">
        <v>20</v>
      </c>
      <c r="J53" s="215">
        <v>10904968</v>
      </c>
      <c r="K53" s="215">
        <v>1996</v>
      </c>
      <c r="L53" s="215">
        <v>2014</v>
      </c>
      <c r="M53" s="240"/>
      <c r="N53" s="241"/>
      <c r="O53" s="241"/>
      <c r="P53" s="242"/>
      <c r="Q53" s="242"/>
      <c r="R53" s="242"/>
      <c r="S53" s="242"/>
      <c r="T53" s="242"/>
      <c r="U53" s="242"/>
    </row>
    <row r="54" spans="1:21" s="203" customFormat="1" ht="18.75" thickTop="1">
      <c r="A54" s="243">
        <v>21</v>
      </c>
      <c r="B54" s="244">
        <v>1565</v>
      </c>
      <c r="C54" s="244">
        <v>3352</v>
      </c>
      <c r="D54" s="245">
        <f t="shared" si="0"/>
        <v>1787</v>
      </c>
      <c r="E54" s="192">
        <v>0.4975</v>
      </c>
      <c r="F54" s="193">
        <f t="shared" si="1"/>
        <v>889.0325</v>
      </c>
      <c r="G54" s="246"/>
      <c r="H54" s="246"/>
      <c r="I54" s="246">
        <v>21</v>
      </c>
      <c r="J54" s="247">
        <v>11761502</v>
      </c>
      <c r="K54" s="247">
        <v>2000</v>
      </c>
      <c r="L54" s="247">
        <v>2016</v>
      </c>
      <c r="M54" s="248"/>
      <c r="N54" s="160"/>
      <c r="O54" s="160"/>
      <c r="P54" s="160"/>
      <c r="Q54" s="160"/>
      <c r="R54" s="160"/>
      <c r="S54" s="160"/>
      <c r="T54" s="160"/>
      <c r="U54" s="160"/>
    </row>
    <row r="55" spans="1:21" s="11" customFormat="1" ht="15.75" customHeight="1">
      <c r="A55" s="189">
        <v>22</v>
      </c>
      <c r="B55" s="197">
        <v>1653</v>
      </c>
      <c r="C55" s="197">
        <v>1666</v>
      </c>
      <c r="D55" s="191">
        <f t="shared" si="0"/>
        <v>13</v>
      </c>
      <c r="E55" s="192">
        <v>0.4975</v>
      </c>
      <c r="F55" s="193">
        <f t="shared" si="1"/>
        <v>6.4675</v>
      </c>
      <c r="G55" s="194"/>
      <c r="H55" s="194"/>
      <c r="I55" s="194">
        <v>22</v>
      </c>
      <c r="J55" s="195">
        <v>25301370</v>
      </c>
      <c r="K55" s="195">
        <v>1996</v>
      </c>
      <c r="L55" s="195">
        <v>2014</v>
      </c>
      <c r="M55" s="201"/>
      <c r="N55" s="71"/>
      <c r="O55" s="71"/>
      <c r="P55" s="7"/>
      <c r="Q55" s="7"/>
      <c r="R55" s="7"/>
      <c r="S55" s="7"/>
      <c r="T55" s="7"/>
      <c r="U55" s="7"/>
    </row>
    <row r="56" spans="1:21" s="11" customFormat="1" ht="15.75" customHeight="1">
      <c r="A56" s="189">
        <v>23</v>
      </c>
      <c r="B56" s="197">
        <v>9549</v>
      </c>
      <c r="C56" s="197">
        <v>9549</v>
      </c>
      <c r="D56" s="191">
        <f t="shared" si="0"/>
        <v>0</v>
      </c>
      <c r="E56" s="192">
        <v>0.4975</v>
      </c>
      <c r="F56" s="193">
        <f t="shared" si="1"/>
        <v>0</v>
      </c>
      <c r="G56" s="194"/>
      <c r="H56" s="194"/>
      <c r="I56" s="194">
        <v>23</v>
      </c>
      <c r="J56" s="239" t="s">
        <v>40</v>
      </c>
      <c r="K56" s="195">
        <v>2004</v>
      </c>
      <c r="L56" s="195">
        <v>2004</v>
      </c>
      <c r="M56" s="201"/>
      <c r="N56" s="71"/>
      <c r="O56" s="71"/>
      <c r="P56" s="7"/>
      <c r="Q56" s="7"/>
      <c r="R56" s="7"/>
      <c r="S56" s="7"/>
      <c r="T56" s="7"/>
      <c r="U56" s="7"/>
    </row>
    <row r="57" spans="1:21" s="11" customFormat="1" ht="18">
      <c r="A57" s="189">
        <v>24</v>
      </c>
      <c r="B57" s="197">
        <v>13508</v>
      </c>
      <c r="C57" s="197">
        <v>15068</v>
      </c>
      <c r="D57" s="191">
        <f t="shared" si="0"/>
        <v>1560</v>
      </c>
      <c r="E57" s="192">
        <v>0.4975</v>
      </c>
      <c r="F57" s="193">
        <f t="shared" si="1"/>
        <v>776.1</v>
      </c>
      <c r="G57" s="194"/>
      <c r="H57" s="194"/>
      <c r="I57" s="194">
        <v>24</v>
      </c>
      <c r="J57" s="195">
        <v>10400730</v>
      </c>
      <c r="K57" s="195">
        <v>1997</v>
      </c>
      <c r="L57" s="195">
        <v>2014</v>
      </c>
      <c r="M57" s="201"/>
      <c r="N57" s="71"/>
      <c r="O57" s="71"/>
      <c r="P57" s="7"/>
      <c r="Q57" s="7"/>
      <c r="R57" s="7"/>
      <c r="S57" s="7"/>
      <c r="T57" s="7"/>
      <c r="U57" s="7"/>
    </row>
    <row r="58" spans="1:22" ht="18">
      <c r="A58" s="189">
        <v>25</v>
      </c>
      <c r="B58" s="197">
        <v>4097</v>
      </c>
      <c r="C58" s="197">
        <v>4097</v>
      </c>
      <c r="D58" s="191">
        <f t="shared" si="0"/>
        <v>0</v>
      </c>
      <c r="E58" s="192">
        <v>0.4975</v>
      </c>
      <c r="F58" s="193">
        <f t="shared" si="1"/>
        <v>0</v>
      </c>
      <c r="G58" s="194"/>
      <c r="H58" s="194"/>
      <c r="I58" s="194">
        <v>25</v>
      </c>
      <c r="J58" s="195">
        <v>25310369</v>
      </c>
      <c r="K58" s="195">
        <v>1996</v>
      </c>
      <c r="L58" s="195">
        <v>2011</v>
      </c>
      <c r="M58" s="201"/>
      <c r="N58" s="71"/>
      <c r="O58" s="71"/>
      <c r="V58" s="11"/>
    </row>
    <row r="59" spans="1:21" s="11" customFormat="1" ht="18">
      <c r="A59" s="189">
        <v>26</v>
      </c>
      <c r="B59" s="197">
        <v>308</v>
      </c>
      <c r="C59" s="197">
        <v>442</v>
      </c>
      <c r="D59" s="191">
        <f t="shared" si="0"/>
        <v>134</v>
      </c>
      <c r="E59" s="192">
        <v>0.4975</v>
      </c>
      <c r="F59" s="193">
        <f t="shared" si="1"/>
        <v>66.665</v>
      </c>
      <c r="G59" s="194"/>
      <c r="H59" s="194"/>
      <c r="I59" s="194">
        <v>26</v>
      </c>
      <c r="J59" s="195">
        <v>23820430</v>
      </c>
      <c r="K59" s="195">
        <v>1996</v>
      </c>
      <c r="L59" s="195">
        <v>2016</v>
      </c>
      <c r="M59" s="200"/>
      <c r="N59" s="71"/>
      <c r="O59" s="71"/>
      <c r="P59" s="71"/>
      <c r="Q59" s="71"/>
      <c r="R59" s="71"/>
      <c r="S59" s="71"/>
      <c r="T59" s="71"/>
      <c r="U59" s="71"/>
    </row>
    <row r="60" spans="1:22" ht="18">
      <c r="A60" s="189">
        <v>27</v>
      </c>
      <c r="B60" s="197">
        <v>874</v>
      </c>
      <c r="C60" s="197">
        <v>874</v>
      </c>
      <c r="D60" s="191">
        <f t="shared" si="0"/>
        <v>0</v>
      </c>
      <c r="E60" s="192">
        <v>0.4975</v>
      </c>
      <c r="F60" s="193">
        <f t="shared" si="1"/>
        <v>0</v>
      </c>
      <c r="G60" s="194"/>
      <c r="H60" s="194"/>
      <c r="I60" s="194">
        <v>27</v>
      </c>
      <c r="J60" s="239" t="s">
        <v>41</v>
      </c>
      <c r="K60" s="195">
        <v>2001</v>
      </c>
      <c r="L60" s="195">
        <v>2001</v>
      </c>
      <c r="M60" s="235" t="s">
        <v>38</v>
      </c>
      <c r="V60" s="11"/>
    </row>
    <row r="61" spans="1:22" ht="18">
      <c r="A61" s="189">
        <v>28</v>
      </c>
      <c r="B61" s="197">
        <v>2340</v>
      </c>
      <c r="C61" s="197">
        <v>2340</v>
      </c>
      <c r="D61" s="191">
        <f t="shared" si="0"/>
        <v>0</v>
      </c>
      <c r="E61" s="192">
        <v>0.4975</v>
      </c>
      <c r="F61" s="193">
        <f t="shared" si="1"/>
        <v>0</v>
      </c>
      <c r="G61" s="198"/>
      <c r="H61" s="198"/>
      <c r="I61" s="198">
        <v>28</v>
      </c>
      <c r="J61" s="195">
        <v>23971821</v>
      </c>
      <c r="K61" s="195">
        <v>1993</v>
      </c>
      <c r="L61" s="195">
        <v>2012</v>
      </c>
      <c r="M61" s="250"/>
      <c r="V61" s="11"/>
    </row>
    <row r="62" spans="1:22" s="251" customFormat="1" ht="19.5" thickBot="1">
      <c r="A62" s="189">
        <v>29</v>
      </c>
      <c r="B62" s="197">
        <v>1254</v>
      </c>
      <c r="C62" s="197">
        <v>1254</v>
      </c>
      <c r="D62" s="191">
        <f t="shared" si="0"/>
        <v>0</v>
      </c>
      <c r="E62" s="192">
        <v>0.4975</v>
      </c>
      <c r="F62" s="193">
        <f t="shared" si="1"/>
        <v>0</v>
      </c>
      <c r="G62" s="194"/>
      <c r="H62" s="194"/>
      <c r="I62" s="194">
        <v>29</v>
      </c>
      <c r="J62" s="239">
        <v>25396895</v>
      </c>
      <c r="K62" s="195">
        <v>1996</v>
      </c>
      <c r="L62" s="195">
        <v>2014</v>
      </c>
      <c r="M62" s="201"/>
      <c r="V62" s="252"/>
    </row>
    <row r="63" spans="1:21" s="11" customFormat="1" ht="19.5" thickBot="1" thickTop="1">
      <c r="A63" s="204">
        <v>30</v>
      </c>
      <c r="B63" s="205">
        <v>5544</v>
      </c>
      <c r="C63" s="205">
        <v>5878</v>
      </c>
      <c r="D63" s="206">
        <f t="shared" si="0"/>
        <v>334</v>
      </c>
      <c r="E63" s="192">
        <v>0.4975</v>
      </c>
      <c r="F63" s="207">
        <f t="shared" si="1"/>
        <v>166.165</v>
      </c>
      <c r="G63" s="208"/>
      <c r="H63" s="208"/>
      <c r="I63" s="208">
        <v>30</v>
      </c>
      <c r="J63" s="209">
        <v>19120548</v>
      </c>
      <c r="K63" s="209">
        <v>1982</v>
      </c>
      <c r="L63" s="209">
        <v>2013</v>
      </c>
      <c r="M63" s="253"/>
      <c r="N63" s="254"/>
      <c r="O63" s="254"/>
      <c r="P63" s="254"/>
      <c r="Q63" s="254"/>
      <c r="R63" s="254"/>
      <c r="S63" s="254"/>
      <c r="T63" s="254"/>
      <c r="U63" s="254"/>
    </row>
    <row r="64" spans="1:22" ht="18.75" thickTop="1">
      <c r="A64" s="243">
        <v>31</v>
      </c>
      <c r="B64" s="244">
        <v>1390</v>
      </c>
      <c r="C64" s="244">
        <v>1390</v>
      </c>
      <c r="D64" s="245">
        <f t="shared" si="0"/>
        <v>0</v>
      </c>
      <c r="E64" s="192">
        <v>0.4975</v>
      </c>
      <c r="F64" s="193">
        <f t="shared" si="1"/>
        <v>0</v>
      </c>
      <c r="G64" s="246"/>
      <c r="H64" s="246"/>
      <c r="I64" s="246">
        <v>31</v>
      </c>
      <c r="J64" s="247">
        <v>7963721</v>
      </c>
      <c r="K64" s="247">
        <v>1997</v>
      </c>
      <c r="L64" s="247">
        <v>2012</v>
      </c>
      <c r="M64" s="249"/>
      <c r="V64" s="11"/>
    </row>
    <row r="65" spans="1:22" ht="18">
      <c r="A65" s="189">
        <v>32</v>
      </c>
      <c r="B65" s="197">
        <v>1638</v>
      </c>
      <c r="C65" s="197">
        <v>1638</v>
      </c>
      <c r="D65" s="191">
        <f t="shared" si="0"/>
        <v>0</v>
      </c>
      <c r="E65" s="192">
        <v>0.4975</v>
      </c>
      <c r="F65" s="193">
        <f t="shared" si="1"/>
        <v>0</v>
      </c>
      <c r="G65" s="194"/>
      <c r="H65" s="194"/>
      <c r="I65" s="194">
        <v>32</v>
      </c>
      <c r="J65" s="195" t="s">
        <v>42</v>
      </c>
      <c r="K65" s="195">
        <v>1996</v>
      </c>
      <c r="L65" s="195">
        <v>2016</v>
      </c>
      <c r="M65" s="201"/>
      <c r="N65" s="9"/>
      <c r="V65" s="11"/>
    </row>
    <row r="66" spans="1:22" ht="18">
      <c r="A66" s="189">
        <v>33</v>
      </c>
      <c r="B66" s="197">
        <v>26887</v>
      </c>
      <c r="C66" s="197">
        <v>27330</v>
      </c>
      <c r="D66" s="191">
        <f t="shared" si="0"/>
        <v>443</v>
      </c>
      <c r="E66" s="192">
        <v>0.4975</v>
      </c>
      <c r="F66" s="193">
        <f t="shared" si="1"/>
        <v>220.3925</v>
      </c>
      <c r="G66" s="194"/>
      <c r="H66" s="194"/>
      <c r="I66" s="194">
        <v>33</v>
      </c>
      <c r="J66" s="195">
        <v>15264568</v>
      </c>
      <c r="K66" s="195">
        <v>2007</v>
      </c>
      <c r="L66" s="195">
        <v>2007</v>
      </c>
      <c r="M66" s="201"/>
      <c r="V66" s="11"/>
    </row>
    <row r="67" spans="1:22" ht="18">
      <c r="A67" s="189">
        <v>34</v>
      </c>
      <c r="B67" s="197">
        <v>11263</v>
      </c>
      <c r="C67" s="197">
        <v>11710</v>
      </c>
      <c r="D67" s="191">
        <f aca="true" t="shared" si="2" ref="D67:D98">SUM(C67-B67)</f>
        <v>447</v>
      </c>
      <c r="E67" s="192">
        <v>0.4975</v>
      </c>
      <c r="F67" s="193">
        <f aca="true" t="shared" si="3" ref="F67:F98">SUM(E67*D67)</f>
        <v>222.3825</v>
      </c>
      <c r="G67" s="194"/>
      <c r="H67" s="194"/>
      <c r="I67" s="194">
        <v>34</v>
      </c>
      <c r="J67" s="195">
        <v>22973891</v>
      </c>
      <c r="K67" s="195">
        <v>1990</v>
      </c>
      <c r="L67" s="195">
        <v>2011</v>
      </c>
      <c r="M67" s="201"/>
      <c r="V67" s="11"/>
    </row>
    <row r="68" spans="1:22" ht="17.25" customHeight="1">
      <c r="A68" s="189">
        <v>35</v>
      </c>
      <c r="B68" s="197">
        <v>3492</v>
      </c>
      <c r="C68" s="197">
        <v>3503</v>
      </c>
      <c r="D68" s="191">
        <f t="shared" si="2"/>
        <v>11</v>
      </c>
      <c r="E68" s="192">
        <v>0.4975</v>
      </c>
      <c r="F68" s="193">
        <f t="shared" si="3"/>
        <v>5.4725</v>
      </c>
      <c r="G68" s="194"/>
      <c r="H68" s="194"/>
      <c r="I68" s="194">
        <v>35</v>
      </c>
      <c r="J68" s="195">
        <v>26388140</v>
      </c>
      <c r="K68" s="195">
        <v>1998</v>
      </c>
      <c r="L68" s="195">
        <v>2015</v>
      </c>
      <c r="M68" s="201"/>
      <c r="V68" s="11"/>
    </row>
    <row r="69" spans="1:21" s="11" customFormat="1" ht="15" customHeight="1">
      <c r="A69" s="189">
        <v>36</v>
      </c>
      <c r="B69" s="197">
        <v>2128</v>
      </c>
      <c r="C69" s="197">
        <v>2128</v>
      </c>
      <c r="D69" s="191">
        <f t="shared" si="2"/>
        <v>0</v>
      </c>
      <c r="E69" s="192">
        <v>0.4975</v>
      </c>
      <c r="F69" s="193">
        <f t="shared" si="3"/>
        <v>0</v>
      </c>
      <c r="G69" s="194"/>
      <c r="H69" s="194"/>
      <c r="I69" s="194">
        <v>36</v>
      </c>
      <c r="J69" s="195">
        <v>24916071</v>
      </c>
      <c r="K69" s="195">
        <v>1995</v>
      </c>
      <c r="L69" s="195">
        <v>2015</v>
      </c>
      <c r="M69" s="201"/>
      <c r="N69" s="71"/>
      <c r="O69" s="71"/>
      <c r="P69" s="7"/>
      <c r="Q69" s="7"/>
      <c r="R69" s="7"/>
      <c r="S69" s="7"/>
      <c r="T69" s="7"/>
      <c r="U69" s="7"/>
    </row>
    <row r="70" spans="1:22" s="1" customFormat="1" ht="18">
      <c r="A70" s="189">
        <v>37</v>
      </c>
      <c r="B70" s="197">
        <v>5528</v>
      </c>
      <c r="C70" s="197">
        <v>5569</v>
      </c>
      <c r="D70" s="191">
        <f t="shared" si="2"/>
        <v>41</v>
      </c>
      <c r="E70" s="192">
        <v>0.4975</v>
      </c>
      <c r="F70" s="193">
        <f t="shared" si="3"/>
        <v>20.3975</v>
      </c>
      <c r="G70" s="194"/>
      <c r="H70" s="194"/>
      <c r="I70" s="194">
        <v>37</v>
      </c>
      <c r="J70" s="195">
        <v>3934320</v>
      </c>
      <c r="K70" s="195">
        <v>1978</v>
      </c>
      <c r="L70" s="195">
        <v>2009</v>
      </c>
      <c r="M70" s="201"/>
      <c r="V70" s="203"/>
    </row>
    <row r="71" spans="1:22" ht="18">
      <c r="A71" s="189">
        <v>38</v>
      </c>
      <c r="B71" s="197">
        <v>1724</v>
      </c>
      <c r="C71" s="197">
        <v>1741</v>
      </c>
      <c r="D71" s="191">
        <f t="shared" si="2"/>
        <v>17</v>
      </c>
      <c r="E71" s="192">
        <v>0.4975</v>
      </c>
      <c r="F71" s="193">
        <f t="shared" si="3"/>
        <v>8.4575</v>
      </c>
      <c r="G71" s="198"/>
      <c r="H71" s="198"/>
      <c r="I71" s="198">
        <v>38</v>
      </c>
      <c r="J71" s="195">
        <v>26354659</v>
      </c>
      <c r="K71" s="195">
        <v>1992</v>
      </c>
      <c r="L71" s="195">
        <v>2015</v>
      </c>
      <c r="M71" s="201"/>
      <c r="V71" s="11"/>
    </row>
    <row r="72" spans="1:22" ht="18.75" thickBot="1">
      <c r="A72" s="189">
        <v>39</v>
      </c>
      <c r="B72" s="197">
        <v>3321</v>
      </c>
      <c r="C72" s="197">
        <v>3367</v>
      </c>
      <c r="D72" s="191">
        <f t="shared" si="2"/>
        <v>46</v>
      </c>
      <c r="E72" s="192">
        <v>0.4975</v>
      </c>
      <c r="F72" s="193">
        <f t="shared" si="3"/>
        <v>22.885</v>
      </c>
      <c r="G72" s="198"/>
      <c r="H72" s="198"/>
      <c r="I72" s="198">
        <v>39</v>
      </c>
      <c r="J72" s="195">
        <v>23725915</v>
      </c>
      <c r="K72" s="195">
        <v>2007</v>
      </c>
      <c r="L72" s="195">
        <v>2011</v>
      </c>
      <c r="M72" s="250"/>
      <c r="V72" s="11"/>
    </row>
    <row r="73" spans="1:21" s="11" customFormat="1" ht="19.5" thickBot="1" thickTop="1">
      <c r="A73" s="204">
        <v>40</v>
      </c>
      <c r="B73" s="205">
        <v>6215</v>
      </c>
      <c r="C73" s="205">
        <v>6222</v>
      </c>
      <c r="D73" s="206">
        <f t="shared" si="2"/>
        <v>7</v>
      </c>
      <c r="E73" s="192">
        <v>0.4975</v>
      </c>
      <c r="F73" s="207">
        <f t="shared" si="3"/>
        <v>3.4825</v>
      </c>
      <c r="G73" s="208"/>
      <c r="H73" s="208"/>
      <c r="I73" s="208">
        <v>40</v>
      </c>
      <c r="J73" s="209">
        <v>25258102</v>
      </c>
      <c r="K73" s="209">
        <v>1996</v>
      </c>
      <c r="L73" s="209">
        <v>2014</v>
      </c>
      <c r="M73" s="253"/>
      <c r="N73" s="255"/>
      <c r="O73" s="254"/>
      <c r="P73" s="254"/>
      <c r="Q73" s="254"/>
      <c r="R73" s="254"/>
      <c r="S73" s="254"/>
      <c r="T73" s="254"/>
      <c r="U73" s="254"/>
    </row>
    <row r="74" spans="1:22" s="1" customFormat="1" ht="18.75" thickTop="1">
      <c r="A74" s="189">
        <v>41</v>
      </c>
      <c r="B74" s="197">
        <v>1357</v>
      </c>
      <c r="C74" s="197">
        <v>1357</v>
      </c>
      <c r="D74" s="191">
        <f t="shared" si="2"/>
        <v>0</v>
      </c>
      <c r="E74" s="192">
        <v>0.4975</v>
      </c>
      <c r="F74" s="193">
        <f t="shared" si="3"/>
        <v>0</v>
      </c>
      <c r="G74" s="194"/>
      <c r="H74" s="194"/>
      <c r="I74" s="194">
        <v>41</v>
      </c>
      <c r="J74" s="195">
        <v>95800</v>
      </c>
      <c r="K74" s="195">
        <v>1996</v>
      </c>
      <c r="L74" s="195">
        <v>2014</v>
      </c>
      <c r="M74" s="201"/>
      <c r="V74" s="203"/>
    </row>
    <row r="75" spans="1:22" ht="18">
      <c r="A75" s="189">
        <v>42</v>
      </c>
      <c r="B75" s="197">
        <v>3440</v>
      </c>
      <c r="C75" s="197">
        <v>3440</v>
      </c>
      <c r="D75" s="191">
        <f t="shared" si="2"/>
        <v>0</v>
      </c>
      <c r="E75" s="192">
        <v>0.4975</v>
      </c>
      <c r="F75" s="193">
        <f t="shared" si="3"/>
        <v>0</v>
      </c>
      <c r="G75" s="194"/>
      <c r="H75" s="194"/>
      <c r="I75" s="194">
        <v>42</v>
      </c>
      <c r="J75" s="195">
        <v>21013067</v>
      </c>
      <c r="K75" s="195">
        <v>2007</v>
      </c>
      <c r="L75" s="195">
        <v>2007</v>
      </c>
      <c r="M75" s="201"/>
      <c r="V75" s="11"/>
    </row>
    <row r="76" spans="1:22" ht="18">
      <c r="A76" s="189">
        <v>43</v>
      </c>
      <c r="B76" s="197">
        <v>7115</v>
      </c>
      <c r="C76" s="197">
        <v>7144</v>
      </c>
      <c r="D76" s="191">
        <f t="shared" si="2"/>
        <v>29</v>
      </c>
      <c r="E76" s="192">
        <v>0.4975</v>
      </c>
      <c r="F76" s="193">
        <f t="shared" si="3"/>
        <v>14.4275</v>
      </c>
      <c r="G76" s="194"/>
      <c r="H76" s="194"/>
      <c r="I76" s="194">
        <v>43</v>
      </c>
      <c r="J76" s="195">
        <v>15264568</v>
      </c>
      <c r="K76" s="195">
        <v>2007</v>
      </c>
      <c r="L76" s="195">
        <v>2007</v>
      </c>
      <c r="M76" s="201"/>
      <c r="V76" s="11"/>
    </row>
    <row r="77" spans="1:22" ht="18">
      <c r="A77" s="189">
        <v>44</v>
      </c>
      <c r="B77" s="197">
        <v>3014</v>
      </c>
      <c r="C77" s="197">
        <v>3014</v>
      </c>
      <c r="D77" s="191">
        <f t="shared" si="2"/>
        <v>0</v>
      </c>
      <c r="E77" s="192">
        <v>0.4975</v>
      </c>
      <c r="F77" s="193">
        <f t="shared" si="3"/>
        <v>0</v>
      </c>
      <c r="G77" s="194"/>
      <c r="H77" s="194"/>
      <c r="I77" s="194">
        <v>44</v>
      </c>
      <c r="J77" s="195">
        <v>25558920</v>
      </c>
      <c r="K77" s="195">
        <v>1996</v>
      </c>
      <c r="L77" s="195">
        <v>2014</v>
      </c>
      <c r="M77" s="201"/>
      <c r="V77" s="11"/>
    </row>
    <row r="78" spans="1:22" ht="18">
      <c r="A78" s="189">
        <v>45</v>
      </c>
      <c r="B78" s="197">
        <v>2837</v>
      </c>
      <c r="C78" s="197">
        <v>2837</v>
      </c>
      <c r="D78" s="191">
        <f t="shared" si="2"/>
        <v>0</v>
      </c>
      <c r="E78" s="192">
        <v>0.4975</v>
      </c>
      <c r="F78" s="193">
        <f t="shared" si="3"/>
        <v>0</v>
      </c>
      <c r="G78" s="198"/>
      <c r="H78" s="198"/>
      <c r="I78" s="198">
        <v>45</v>
      </c>
      <c r="J78" s="239" t="s">
        <v>43</v>
      </c>
      <c r="K78" s="195">
        <v>2012</v>
      </c>
      <c r="L78" s="195">
        <v>2012</v>
      </c>
      <c r="M78" s="250"/>
      <c r="V78" s="11"/>
    </row>
    <row r="79" spans="1:22" ht="18">
      <c r="A79" s="189">
        <v>46</v>
      </c>
      <c r="B79" s="197"/>
      <c r="C79" s="197"/>
      <c r="D79" s="191">
        <f t="shared" si="2"/>
        <v>0</v>
      </c>
      <c r="E79" s="192">
        <v>0.4975</v>
      </c>
      <c r="F79" s="193">
        <f t="shared" si="3"/>
        <v>0</v>
      </c>
      <c r="G79" s="194"/>
      <c r="H79" s="194"/>
      <c r="I79" s="194">
        <v>46</v>
      </c>
      <c r="J79" s="195" t="s">
        <v>44</v>
      </c>
      <c r="K79" s="195"/>
      <c r="L79" s="195"/>
      <c r="M79" s="201"/>
      <c r="N79" s="71" t="s">
        <v>39</v>
      </c>
      <c r="V79" s="11"/>
    </row>
    <row r="80" spans="1:22" ht="18">
      <c r="A80" s="189">
        <v>47</v>
      </c>
      <c r="B80" s="197">
        <v>5561</v>
      </c>
      <c r="C80" s="197">
        <v>5564</v>
      </c>
      <c r="D80" s="191">
        <f t="shared" si="2"/>
        <v>3</v>
      </c>
      <c r="E80" s="192">
        <v>0.4975</v>
      </c>
      <c r="F80" s="193">
        <f t="shared" si="3"/>
        <v>1.4925</v>
      </c>
      <c r="G80" s="198"/>
      <c r="H80" s="198"/>
      <c r="I80" s="198">
        <v>47</v>
      </c>
      <c r="J80" s="195">
        <v>24596639</v>
      </c>
      <c r="K80" s="195">
        <v>1995</v>
      </c>
      <c r="L80" s="195">
        <v>2012</v>
      </c>
      <c r="M80" s="250"/>
      <c r="V80" s="11"/>
    </row>
    <row r="81" spans="1:22" ht="18">
      <c r="A81" s="189">
        <v>48</v>
      </c>
      <c r="B81" s="197">
        <v>12164</v>
      </c>
      <c r="C81" s="197">
        <v>12217</v>
      </c>
      <c r="D81" s="191">
        <f t="shared" si="2"/>
        <v>53</v>
      </c>
      <c r="E81" s="192">
        <v>0.4975</v>
      </c>
      <c r="F81" s="193">
        <f t="shared" si="3"/>
        <v>26.3675</v>
      </c>
      <c r="G81" s="194"/>
      <c r="H81" s="194"/>
      <c r="I81" s="194">
        <v>48</v>
      </c>
      <c r="J81" s="195">
        <v>9534993</v>
      </c>
      <c r="K81" s="195">
        <v>1971</v>
      </c>
      <c r="L81" s="195">
        <v>2007</v>
      </c>
      <c r="M81" s="201" t="s">
        <v>38</v>
      </c>
      <c r="V81" s="11"/>
    </row>
    <row r="82" spans="1:22" s="1" customFormat="1" ht="18.75" thickBot="1">
      <c r="A82" s="189">
        <v>49</v>
      </c>
      <c r="B82" s="197">
        <v>8380</v>
      </c>
      <c r="C82" s="197">
        <v>8380</v>
      </c>
      <c r="D82" s="191">
        <f t="shared" si="2"/>
        <v>0</v>
      </c>
      <c r="E82" s="192">
        <v>0.4975</v>
      </c>
      <c r="F82" s="193">
        <f t="shared" si="3"/>
        <v>0</v>
      </c>
      <c r="G82" s="194"/>
      <c r="H82" s="194"/>
      <c r="I82" s="194">
        <v>49</v>
      </c>
      <c r="J82" s="195">
        <v>13832468</v>
      </c>
      <c r="K82" s="195">
        <v>2007</v>
      </c>
      <c r="L82" s="195">
        <v>2007</v>
      </c>
      <c r="M82" s="201"/>
      <c r="V82" s="203"/>
    </row>
    <row r="83" spans="1:22" s="254" customFormat="1" ht="16.5" customHeight="1" thickBot="1" thickTop="1">
      <c r="A83" s="204">
        <v>50</v>
      </c>
      <c r="B83" s="205">
        <v>4140</v>
      </c>
      <c r="C83" s="205">
        <v>5242</v>
      </c>
      <c r="D83" s="206">
        <f t="shared" si="2"/>
        <v>1102</v>
      </c>
      <c r="E83" s="192">
        <v>0.4975</v>
      </c>
      <c r="F83" s="207">
        <f t="shared" si="3"/>
        <v>548.245</v>
      </c>
      <c r="G83" s="208"/>
      <c r="H83" s="208"/>
      <c r="I83" s="208">
        <v>50</v>
      </c>
      <c r="J83" s="209">
        <v>11384258</v>
      </c>
      <c r="K83" s="209">
        <v>1999</v>
      </c>
      <c r="L83" s="209">
        <v>2015</v>
      </c>
      <c r="M83" s="256"/>
      <c r="V83" s="11"/>
    </row>
    <row r="84" spans="1:22" s="1" customFormat="1" ht="18.75" thickTop="1">
      <c r="A84" s="189">
        <v>51</v>
      </c>
      <c r="B84" s="197">
        <v>872</v>
      </c>
      <c r="C84" s="197">
        <v>873</v>
      </c>
      <c r="D84" s="191">
        <f t="shared" si="2"/>
        <v>1</v>
      </c>
      <c r="E84" s="192">
        <v>0.4975</v>
      </c>
      <c r="F84" s="193">
        <f t="shared" si="3"/>
        <v>0.4975</v>
      </c>
      <c r="G84" s="194"/>
      <c r="H84" s="194"/>
      <c r="I84" s="194">
        <v>51</v>
      </c>
      <c r="J84" s="195">
        <v>191121192</v>
      </c>
      <c r="K84" s="195">
        <v>1992</v>
      </c>
      <c r="L84" s="195">
        <v>2014</v>
      </c>
      <c r="M84" s="201"/>
      <c r="V84" s="203"/>
    </row>
    <row r="85" spans="1:22" ht="18">
      <c r="A85" s="189">
        <v>52</v>
      </c>
      <c r="B85" s="197">
        <v>2749</v>
      </c>
      <c r="C85" s="197">
        <v>2782</v>
      </c>
      <c r="D85" s="191">
        <f t="shared" si="2"/>
        <v>33</v>
      </c>
      <c r="E85" s="192">
        <v>0.4975</v>
      </c>
      <c r="F85" s="193">
        <f t="shared" si="3"/>
        <v>16.4175</v>
      </c>
      <c r="G85" s="194"/>
      <c r="H85" s="194"/>
      <c r="I85" s="194">
        <v>52</v>
      </c>
      <c r="J85" s="195">
        <v>25633985</v>
      </c>
      <c r="K85" s="195">
        <v>1996</v>
      </c>
      <c r="L85" s="195">
        <v>2011</v>
      </c>
      <c r="M85" s="250"/>
      <c r="V85" s="11"/>
    </row>
    <row r="86" spans="1:22" ht="18">
      <c r="A86" s="189">
        <v>53</v>
      </c>
      <c r="B86" s="197">
        <v>1653</v>
      </c>
      <c r="C86" s="197">
        <v>1653</v>
      </c>
      <c r="D86" s="191">
        <f t="shared" si="2"/>
        <v>0</v>
      </c>
      <c r="E86" s="192">
        <v>0.4975</v>
      </c>
      <c r="F86" s="193">
        <f t="shared" si="3"/>
        <v>0</v>
      </c>
      <c r="G86" s="194"/>
      <c r="H86" s="194"/>
      <c r="I86" s="194">
        <v>53</v>
      </c>
      <c r="J86" s="195">
        <v>25702502</v>
      </c>
      <c r="K86" s="195">
        <v>1996</v>
      </c>
      <c r="L86" s="195">
        <v>2014</v>
      </c>
      <c r="M86" s="201"/>
      <c r="V86" s="11"/>
    </row>
    <row r="87" spans="1:22" ht="18">
      <c r="A87" s="189">
        <v>54</v>
      </c>
      <c r="B87" s="197">
        <v>1409</v>
      </c>
      <c r="C87" s="197">
        <v>1409</v>
      </c>
      <c r="D87" s="191">
        <f t="shared" si="2"/>
        <v>0</v>
      </c>
      <c r="E87" s="192">
        <v>0.4975</v>
      </c>
      <c r="F87" s="193">
        <f t="shared" si="3"/>
        <v>0</v>
      </c>
      <c r="G87" s="194"/>
      <c r="H87" s="194"/>
      <c r="I87" s="194">
        <v>54</v>
      </c>
      <c r="J87" s="239" t="s">
        <v>45</v>
      </c>
      <c r="K87" s="195">
        <v>1999</v>
      </c>
      <c r="L87" s="195">
        <v>2016</v>
      </c>
      <c r="M87" s="201"/>
      <c r="V87" s="11"/>
    </row>
    <row r="88" spans="1:22" ht="18">
      <c r="A88" s="189">
        <v>55</v>
      </c>
      <c r="B88" s="197">
        <v>2532</v>
      </c>
      <c r="C88" s="197">
        <v>2543</v>
      </c>
      <c r="D88" s="191">
        <f t="shared" si="2"/>
        <v>11</v>
      </c>
      <c r="E88" s="192">
        <v>0.4975</v>
      </c>
      <c r="F88" s="193">
        <f t="shared" si="3"/>
        <v>5.4725</v>
      </c>
      <c r="G88" s="194"/>
      <c r="H88" s="194"/>
      <c r="I88" s="194">
        <v>55</v>
      </c>
      <c r="J88" s="195">
        <v>4203341</v>
      </c>
      <c r="K88" s="195">
        <v>2005</v>
      </c>
      <c r="L88" s="195">
        <v>2005</v>
      </c>
      <c r="M88" s="201"/>
      <c r="V88" s="11"/>
    </row>
    <row r="89" spans="1:22" ht="18">
      <c r="A89" s="189">
        <v>56</v>
      </c>
      <c r="B89" s="197">
        <v>1</v>
      </c>
      <c r="C89" s="197">
        <v>1</v>
      </c>
      <c r="D89" s="191">
        <f t="shared" si="2"/>
        <v>0</v>
      </c>
      <c r="E89" s="192">
        <v>0.4975</v>
      </c>
      <c r="F89" s="193">
        <f t="shared" si="3"/>
        <v>0</v>
      </c>
      <c r="G89" s="194"/>
      <c r="H89" s="194"/>
      <c r="I89" s="194">
        <v>56</v>
      </c>
      <c r="J89" s="195">
        <v>11814380</v>
      </c>
      <c r="K89" s="195">
        <v>2000</v>
      </c>
      <c r="L89" s="195">
        <v>2015</v>
      </c>
      <c r="M89" s="201"/>
      <c r="V89" s="11"/>
    </row>
    <row r="90" spans="1:22" ht="18">
      <c r="A90" s="189">
        <v>57</v>
      </c>
      <c r="B90" s="197">
        <v>2436</v>
      </c>
      <c r="C90" s="197">
        <v>2436</v>
      </c>
      <c r="D90" s="191">
        <f t="shared" si="2"/>
        <v>0</v>
      </c>
      <c r="E90" s="192">
        <v>0.4975</v>
      </c>
      <c r="F90" s="193">
        <f t="shared" si="3"/>
        <v>0</v>
      </c>
      <c r="G90" s="194"/>
      <c r="H90" s="194"/>
      <c r="I90" s="194">
        <v>57</v>
      </c>
      <c r="J90" s="195">
        <v>7825562</v>
      </c>
      <c r="K90" s="195">
        <v>1991</v>
      </c>
      <c r="L90" s="195">
        <v>2013</v>
      </c>
      <c r="M90" s="201"/>
      <c r="V90" s="11"/>
    </row>
    <row r="91" spans="1:13" ht="16.5" customHeight="1">
      <c r="A91" s="189">
        <v>58</v>
      </c>
      <c r="B91" s="197">
        <v>4247</v>
      </c>
      <c r="C91" s="197">
        <v>4247</v>
      </c>
      <c r="D91" s="191">
        <f t="shared" si="2"/>
        <v>0</v>
      </c>
      <c r="E91" s="192">
        <v>0.4975</v>
      </c>
      <c r="F91" s="193">
        <f t="shared" si="3"/>
        <v>0</v>
      </c>
      <c r="G91" s="194"/>
      <c r="H91" s="194"/>
      <c r="I91" s="194">
        <v>58</v>
      </c>
      <c r="J91" s="195">
        <v>4589777</v>
      </c>
      <c r="K91" s="195">
        <v>1995</v>
      </c>
      <c r="L91" s="195">
        <v>2010</v>
      </c>
      <c r="M91" s="201"/>
    </row>
    <row r="92" spans="1:14" ht="17.25" customHeight="1" thickBot="1">
      <c r="A92" s="189">
        <v>59</v>
      </c>
      <c r="B92" s="197">
        <v>0</v>
      </c>
      <c r="C92" s="197">
        <v>0</v>
      </c>
      <c r="D92" s="191">
        <f t="shared" si="2"/>
        <v>0</v>
      </c>
      <c r="E92" s="192">
        <v>0.4975</v>
      </c>
      <c r="F92" s="193">
        <f t="shared" si="3"/>
        <v>0</v>
      </c>
      <c r="G92" s="194"/>
      <c r="H92" s="194"/>
      <c r="I92" s="194">
        <v>59</v>
      </c>
      <c r="J92" s="195">
        <v>25807946</v>
      </c>
      <c r="K92" s="195">
        <v>1997</v>
      </c>
      <c r="L92" s="195">
        <v>2012</v>
      </c>
      <c r="M92" s="201"/>
      <c r="N92" s="257" t="s">
        <v>39</v>
      </c>
    </row>
    <row r="93" spans="1:13" s="11" customFormat="1" ht="19.5" thickBot="1" thickTop="1">
      <c r="A93" s="204">
        <v>60</v>
      </c>
      <c r="B93" s="205">
        <v>5952</v>
      </c>
      <c r="C93" s="205">
        <v>5952</v>
      </c>
      <c r="D93" s="206">
        <f t="shared" si="2"/>
        <v>0</v>
      </c>
      <c r="E93" s="192">
        <v>0.4975</v>
      </c>
      <c r="F93" s="207">
        <f t="shared" si="3"/>
        <v>0</v>
      </c>
      <c r="G93" s="208"/>
      <c r="H93" s="208"/>
      <c r="I93" s="208">
        <v>60</v>
      </c>
      <c r="J93" s="209">
        <v>13580926</v>
      </c>
      <c r="K93" s="209">
        <v>1976</v>
      </c>
      <c r="L93" s="209">
        <v>2007</v>
      </c>
      <c r="M93" s="253" t="s">
        <v>38</v>
      </c>
    </row>
    <row r="94" spans="1:13" ht="18.75" thickTop="1">
      <c r="A94" s="243">
        <v>61</v>
      </c>
      <c r="B94" s="244">
        <v>4714</v>
      </c>
      <c r="C94" s="244">
        <v>4714</v>
      </c>
      <c r="D94" s="245">
        <f t="shared" si="2"/>
        <v>0</v>
      </c>
      <c r="E94" s="192">
        <v>0.4975</v>
      </c>
      <c r="F94" s="193">
        <f t="shared" si="3"/>
        <v>0</v>
      </c>
      <c r="G94" s="246"/>
      <c r="H94" s="246"/>
      <c r="I94" s="246">
        <v>61</v>
      </c>
      <c r="J94" s="247">
        <v>21364286</v>
      </c>
      <c r="K94" s="247">
        <v>1987</v>
      </c>
      <c r="L94" s="247">
        <v>2007</v>
      </c>
      <c r="M94" s="249" t="s">
        <v>38</v>
      </c>
    </row>
    <row r="95" spans="1:13" ht="18">
      <c r="A95" s="189">
        <v>62</v>
      </c>
      <c r="B95" s="197">
        <v>1696</v>
      </c>
      <c r="C95" s="197">
        <v>1719</v>
      </c>
      <c r="D95" s="191">
        <f t="shared" si="2"/>
        <v>23</v>
      </c>
      <c r="E95" s="192">
        <v>0.4975</v>
      </c>
      <c r="F95" s="193">
        <f t="shared" si="3"/>
        <v>11.4425</v>
      </c>
      <c r="G95" s="194"/>
      <c r="H95" s="194"/>
      <c r="I95" s="194">
        <v>62</v>
      </c>
      <c r="J95" s="195">
        <v>24514022</v>
      </c>
      <c r="K95" s="195">
        <v>1994</v>
      </c>
      <c r="L95" s="195">
        <v>2015</v>
      </c>
      <c r="M95" s="201"/>
    </row>
    <row r="96" spans="1:13" ht="18" customHeight="1">
      <c r="A96" s="189">
        <v>63</v>
      </c>
      <c r="B96" s="197">
        <v>2188</v>
      </c>
      <c r="C96" s="197">
        <v>2191</v>
      </c>
      <c r="D96" s="191">
        <f t="shared" si="2"/>
        <v>3</v>
      </c>
      <c r="E96" s="192">
        <v>0.4975</v>
      </c>
      <c r="F96" s="193">
        <f t="shared" si="3"/>
        <v>1.4925</v>
      </c>
      <c r="G96" s="194"/>
      <c r="H96" s="194"/>
      <c r="I96" s="194">
        <v>63</v>
      </c>
      <c r="J96" s="195">
        <v>24252735</v>
      </c>
      <c r="K96" s="195">
        <v>1994</v>
      </c>
      <c r="L96" s="195">
        <v>2013</v>
      </c>
      <c r="M96" s="201"/>
    </row>
    <row r="97" spans="1:21" s="11" customFormat="1" ht="18">
      <c r="A97" s="189">
        <v>64</v>
      </c>
      <c r="B97" s="197">
        <v>11536</v>
      </c>
      <c r="C97" s="197">
        <v>11536</v>
      </c>
      <c r="D97" s="191">
        <f t="shared" si="2"/>
        <v>0</v>
      </c>
      <c r="E97" s="192">
        <v>0.4975</v>
      </c>
      <c r="F97" s="193">
        <f t="shared" si="3"/>
        <v>0</v>
      </c>
      <c r="G97" s="194"/>
      <c r="H97" s="194"/>
      <c r="I97" s="194">
        <v>64</v>
      </c>
      <c r="J97" s="195">
        <v>4482976</v>
      </c>
      <c r="K97" s="195">
        <v>2007</v>
      </c>
      <c r="L97" s="195">
        <v>2007</v>
      </c>
      <c r="M97" s="201"/>
      <c r="N97" s="71"/>
      <c r="O97" s="71"/>
      <c r="P97" s="71"/>
      <c r="Q97" s="71"/>
      <c r="R97" s="71"/>
      <c r="S97" s="71"/>
      <c r="T97" s="71"/>
      <c r="U97" s="71"/>
    </row>
    <row r="98" spans="1:13" ht="18">
      <c r="A98" s="189">
        <v>65</v>
      </c>
      <c r="B98" s="197">
        <v>3056</v>
      </c>
      <c r="C98" s="197">
        <v>3057</v>
      </c>
      <c r="D98" s="191">
        <f t="shared" si="2"/>
        <v>1</v>
      </c>
      <c r="E98" s="192">
        <v>0.4975</v>
      </c>
      <c r="F98" s="193">
        <f t="shared" si="3"/>
        <v>0.4975</v>
      </c>
      <c r="G98" s="198"/>
      <c r="H98" s="198"/>
      <c r="I98" s="198">
        <v>65</v>
      </c>
      <c r="J98" s="195">
        <v>798152</v>
      </c>
      <c r="K98" s="195">
        <v>1991</v>
      </c>
      <c r="L98" s="195">
        <v>2012</v>
      </c>
      <c r="M98" s="250"/>
    </row>
    <row r="99" spans="1:13" ht="18">
      <c r="A99" s="189">
        <v>66</v>
      </c>
      <c r="B99" s="197">
        <v>187</v>
      </c>
      <c r="C99" s="197">
        <v>187</v>
      </c>
      <c r="D99" s="191">
        <f>SUM(C99-B99)</f>
        <v>0</v>
      </c>
      <c r="E99" s="192">
        <v>0.4975</v>
      </c>
      <c r="F99" s="193">
        <f aca="true" t="shared" si="4" ref="F99:F130">SUM(E99*D99)</f>
        <v>0</v>
      </c>
      <c r="G99" s="198"/>
      <c r="H99" s="198"/>
      <c r="I99" s="198">
        <v>66</v>
      </c>
      <c r="J99" s="195">
        <v>25728586</v>
      </c>
      <c r="K99" s="195">
        <v>1996</v>
      </c>
      <c r="L99" s="195">
        <v>2014</v>
      </c>
      <c r="M99" s="201"/>
    </row>
    <row r="100" spans="1:13" ht="18">
      <c r="A100" s="189">
        <v>67</v>
      </c>
      <c r="B100" s="197">
        <v>3196</v>
      </c>
      <c r="C100" s="197">
        <v>3296</v>
      </c>
      <c r="D100" s="191">
        <f>SUM(C100-B100)</f>
        <v>100</v>
      </c>
      <c r="E100" s="192">
        <v>0.4975</v>
      </c>
      <c r="F100" s="193">
        <f t="shared" si="4"/>
        <v>49.75</v>
      </c>
      <c r="G100" s="198"/>
      <c r="H100" s="198"/>
      <c r="I100" s="198">
        <v>67</v>
      </c>
      <c r="J100" s="195">
        <v>2523298</v>
      </c>
      <c r="K100" s="195">
        <v>1996</v>
      </c>
      <c r="L100" s="195">
        <v>2011</v>
      </c>
      <c r="M100" s="250"/>
    </row>
    <row r="101" spans="1:14" ht="18">
      <c r="A101" s="189">
        <v>68</v>
      </c>
      <c r="B101" s="197"/>
      <c r="C101" s="197"/>
      <c r="D101" s="191"/>
      <c r="E101" s="192">
        <v>0.4975</v>
      </c>
      <c r="F101" s="193">
        <f t="shared" si="4"/>
        <v>0</v>
      </c>
      <c r="G101" s="194"/>
      <c r="H101" s="194"/>
      <c r="I101" s="194">
        <v>68</v>
      </c>
      <c r="J101" s="195"/>
      <c r="K101" s="195"/>
      <c r="L101" s="195"/>
      <c r="M101" s="201"/>
      <c r="N101" s="7" t="s">
        <v>46</v>
      </c>
    </row>
    <row r="102" spans="1:13" ht="18.75" thickBot="1">
      <c r="A102" s="189">
        <v>69</v>
      </c>
      <c r="B102" s="197">
        <v>664</v>
      </c>
      <c r="C102" s="197">
        <v>664</v>
      </c>
      <c r="D102" s="191">
        <f aca="true" t="shared" si="5" ref="D102:D114">SUM(C102-B102)</f>
        <v>0</v>
      </c>
      <c r="E102" s="192">
        <v>0.4975</v>
      </c>
      <c r="F102" s="193">
        <f t="shared" si="4"/>
        <v>0</v>
      </c>
      <c r="G102" s="194"/>
      <c r="H102" s="194"/>
      <c r="I102" s="194">
        <v>69</v>
      </c>
      <c r="J102" s="195">
        <v>13301922</v>
      </c>
      <c r="K102" s="195">
        <v>2016</v>
      </c>
      <c r="L102" s="195">
        <v>2016</v>
      </c>
      <c r="M102" s="201"/>
    </row>
    <row r="103" spans="1:20" s="11" customFormat="1" ht="19.5" thickBot="1" thickTop="1">
      <c r="A103" s="204">
        <v>70</v>
      </c>
      <c r="B103" s="205">
        <v>4877</v>
      </c>
      <c r="C103" s="205">
        <v>4897</v>
      </c>
      <c r="D103" s="206">
        <f t="shared" si="5"/>
        <v>20</v>
      </c>
      <c r="E103" s="192">
        <v>0.4975</v>
      </c>
      <c r="F103" s="207">
        <f t="shared" si="4"/>
        <v>9.95</v>
      </c>
      <c r="G103" s="208"/>
      <c r="H103" s="208"/>
      <c r="I103" s="208">
        <v>70</v>
      </c>
      <c r="J103" s="209">
        <v>25533441</v>
      </c>
      <c r="K103" s="209">
        <v>1976</v>
      </c>
      <c r="L103" s="258">
        <v>2011</v>
      </c>
      <c r="M103" s="259"/>
      <c r="T103" s="10"/>
    </row>
    <row r="104" spans="1:13" ht="18.75" thickTop="1">
      <c r="A104" s="243">
        <v>71</v>
      </c>
      <c r="B104" s="244">
        <v>33</v>
      </c>
      <c r="C104" s="244">
        <v>33</v>
      </c>
      <c r="D104" s="245">
        <f t="shared" si="5"/>
        <v>0</v>
      </c>
      <c r="E104" s="192">
        <v>0.4975</v>
      </c>
      <c r="F104" s="193">
        <f t="shared" si="4"/>
        <v>0</v>
      </c>
      <c r="G104" s="246"/>
      <c r="H104" s="246"/>
      <c r="I104" s="246">
        <v>71</v>
      </c>
      <c r="J104" s="247">
        <v>7904490</v>
      </c>
      <c r="K104" s="247">
        <v>1969</v>
      </c>
      <c r="L104" s="247">
        <v>2003</v>
      </c>
      <c r="M104" s="201" t="s">
        <v>47</v>
      </c>
    </row>
    <row r="105" spans="1:13" ht="18">
      <c r="A105" s="189">
        <v>72</v>
      </c>
      <c r="B105" s="197">
        <v>3286</v>
      </c>
      <c r="C105" s="197">
        <v>3346</v>
      </c>
      <c r="D105" s="191">
        <f t="shared" si="5"/>
        <v>60</v>
      </c>
      <c r="E105" s="192">
        <v>0.4975</v>
      </c>
      <c r="F105" s="193">
        <f t="shared" si="4"/>
        <v>29.85</v>
      </c>
      <c r="G105" s="198"/>
      <c r="H105" s="198"/>
      <c r="I105" s="198">
        <v>72</v>
      </c>
      <c r="J105" s="195">
        <v>25181091</v>
      </c>
      <c r="K105" s="195">
        <v>1996</v>
      </c>
      <c r="L105" s="195">
        <v>2011</v>
      </c>
      <c r="M105" s="250"/>
    </row>
    <row r="106" spans="1:13" ht="18">
      <c r="A106" s="189">
        <v>73</v>
      </c>
      <c r="B106" s="197">
        <v>457</v>
      </c>
      <c r="C106" s="197">
        <v>605</v>
      </c>
      <c r="D106" s="191">
        <f t="shared" si="5"/>
        <v>148</v>
      </c>
      <c r="E106" s="192">
        <v>0.4975</v>
      </c>
      <c r="F106" s="193">
        <f t="shared" si="4"/>
        <v>73.63</v>
      </c>
      <c r="G106" s="194"/>
      <c r="H106" s="194"/>
      <c r="I106" s="194">
        <v>73</v>
      </c>
      <c r="J106" s="195">
        <v>24009460</v>
      </c>
      <c r="K106" s="195">
        <v>1993</v>
      </c>
      <c r="L106" s="195">
        <v>2016</v>
      </c>
      <c r="M106" s="200"/>
    </row>
    <row r="107" spans="1:13" ht="18">
      <c r="A107" s="225">
        <v>74</v>
      </c>
      <c r="B107" s="226">
        <v>2201</v>
      </c>
      <c r="C107" s="226">
        <v>2247</v>
      </c>
      <c r="D107" s="227">
        <f t="shared" si="5"/>
        <v>46</v>
      </c>
      <c r="E107" s="192">
        <v>0.4975</v>
      </c>
      <c r="F107" s="193">
        <f t="shared" si="4"/>
        <v>22.885</v>
      </c>
      <c r="G107" s="228"/>
      <c r="H107" s="228"/>
      <c r="I107" s="228">
        <v>74</v>
      </c>
      <c r="J107" s="229">
        <v>11903698</v>
      </c>
      <c r="K107" s="229">
        <v>2000</v>
      </c>
      <c r="L107" s="229">
        <v>2015</v>
      </c>
      <c r="M107" s="260"/>
    </row>
    <row r="108" spans="1:13" s="1" customFormat="1" ht="18">
      <c r="A108" s="189">
        <v>75</v>
      </c>
      <c r="B108" s="197">
        <v>2118</v>
      </c>
      <c r="C108" s="197">
        <v>2146</v>
      </c>
      <c r="D108" s="191">
        <f t="shared" si="5"/>
        <v>28</v>
      </c>
      <c r="E108" s="192">
        <v>0.4975</v>
      </c>
      <c r="F108" s="193">
        <f t="shared" si="4"/>
        <v>13.93</v>
      </c>
      <c r="G108" s="194"/>
      <c r="H108" s="194"/>
      <c r="I108" s="194">
        <v>75</v>
      </c>
      <c r="J108" s="195">
        <v>25035130</v>
      </c>
      <c r="K108" s="195">
        <v>1995</v>
      </c>
      <c r="L108" s="195">
        <v>2012</v>
      </c>
      <c r="M108" s="201"/>
    </row>
    <row r="109" spans="1:13" ht="18">
      <c r="A109" s="230">
        <v>76</v>
      </c>
      <c r="B109" s="231">
        <v>1455</v>
      </c>
      <c r="C109" s="231">
        <v>1455</v>
      </c>
      <c r="D109" s="232">
        <f t="shared" si="5"/>
        <v>0</v>
      </c>
      <c r="E109" s="192">
        <v>0.4975</v>
      </c>
      <c r="F109" s="193">
        <f t="shared" si="4"/>
        <v>0</v>
      </c>
      <c r="G109" s="233"/>
      <c r="H109" s="233"/>
      <c r="I109" s="233">
        <v>76</v>
      </c>
      <c r="J109" s="234">
        <v>5649599</v>
      </c>
      <c r="K109" s="234">
        <v>1981</v>
      </c>
      <c r="L109" s="234">
        <v>2012</v>
      </c>
      <c r="M109" s="235"/>
    </row>
    <row r="110" spans="1:13" ht="18">
      <c r="A110" s="189">
        <v>77</v>
      </c>
      <c r="B110" s="197">
        <v>7334</v>
      </c>
      <c r="C110" s="197">
        <v>7334</v>
      </c>
      <c r="D110" s="191">
        <f t="shared" si="5"/>
        <v>0</v>
      </c>
      <c r="E110" s="192">
        <v>0.4975</v>
      </c>
      <c r="F110" s="193">
        <f t="shared" si="4"/>
        <v>0</v>
      </c>
      <c r="G110" s="194"/>
      <c r="H110" s="194"/>
      <c r="I110" s="194">
        <v>77</v>
      </c>
      <c r="J110" s="239" t="s">
        <v>48</v>
      </c>
      <c r="K110" s="195">
        <v>1999</v>
      </c>
      <c r="L110" s="195">
        <v>2001</v>
      </c>
      <c r="M110" s="235" t="s">
        <v>38</v>
      </c>
    </row>
    <row r="111" spans="1:21" ht="15.75" customHeight="1">
      <c r="A111" s="189">
        <v>78</v>
      </c>
      <c r="B111" s="261">
        <v>8392</v>
      </c>
      <c r="C111" s="261">
        <v>8768</v>
      </c>
      <c r="D111" s="191">
        <f t="shared" si="5"/>
        <v>376</v>
      </c>
      <c r="E111" s="192">
        <v>0.4975</v>
      </c>
      <c r="F111" s="193">
        <f t="shared" si="4"/>
        <v>187.06</v>
      </c>
      <c r="G111" s="262"/>
      <c r="H111" s="262"/>
      <c r="I111" s="194">
        <v>78</v>
      </c>
      <c r="J111" s="195">
        <v>2395767</v>
      </c>
      <c r="K111" s="195">
        <v>1993</v>
      </c>
      <c r="L111" s="195">
        <v>2013</v>
      </c>
      <c r="M111" s="263"/>
      <c r="N111"/>
      <c r="O111"/>
      <c r="P111"/>
      <c r="Q111"/>
      <c r="R111"/>
      <c r="S111"/>
      <c r="T111"/>
      <c r="U111"/>
    </row>
    <row r="112" spans="1:13" s="1" customFormat="1" ht="18.75" thickBot="1">
      <c r="A112" s="189">
        <v>79</v>
      </c>
      <c r="B112" s="197">
        <v>2311</v>
      </c>
      <c r="C112" s="197">
        <v>3211</v>
      </c>
      <c r="D112" s="191">
        <f t="shared" si="5"/>
        <v>900</v>
      </c>
      <c r="E112" s="192">
        <v>0.4975</v>
      </c>
      <c r="F112" s="193">
        <f t="shared" si="4"/>
        <v>447.75</v>
      </c>
      <c r="G112" s="194"/>
      <c r="H112" s="194"/>
      <c r="I112" s="194">
        <v>79</v>
      </c>
      <c r="J112" s="195">
        <v>7967763</v>
      </c>
      <c r="K112" s="195">
        <v>1991</v>
      </c>
      <c r="L112" s="195">
        <v>2012</v>
      </c>
      <c r="M112" s="201"/>
    </row>
    <row r="113" spans="1:13" s="254" customFormat="1" ht="19.5" thickBot="1" thickTop="1">
      <c r="A113" s="204">
        <v>80</v>
      </c>
      <c r="B113" s="205">
        <v>6059</v>
      </c>
      <c r="C113" s="205">
        <v>6059</v>
      </c>
      <c r="D113" s="206">
        <f t="shared" si="5"/>
        <v>0</v>
      </c>
      <c r="E113" s="192">
        <v>0.4975</v>
      </c>
      <c r="F113" s="207">
        <f t="shared" si="4"/>
        <v>0</v>
      </c>
      <c r="G113" s="208"/>
      <c r="H113" s="208"/>
      <c r="I113" s="208">
        <v>80</v>
      </c>
      <c r="J113" s="209">
        <v>8654682</v>
      </c>
      <c r="K113" s="209">
        <v>1993</v>
      </c>
      <c r="L113" s="209">
        <v>2013</v>
      </c>
      <c r="M113" s="253"/>
    </row>
    <row r="114" spans="1:13" ht="18.75" thickTop="1">
      <c r="A114" s="264">
        <v>81</v>
      </c>
      <c r="B114" s="265">
        <v>4518</v>
      </c>
      <c r="C114" s="265">
        <v>4518</v>
      </c>
      <c r="D114" s="191">
        <f t="shared" si="5"/>
        <v>0</v>
      </c>
      <c r="E114" s="192">
        <v>0.4975</v>
      </c>
      <c r="F114" s="193">
        <f t="shared" si="4"/>
        <v>0</v>
      </c>
      <c r="G114" s="266"/>
      <c r="H114" s="266"/>
      <c r="I114" s="267">
        <v>81</v>
      </c>
      <c r="J114" s="268">
        <v>12091769</v>
      </c>
      <c r="K114" s="268">
        <v>1975</v>
      </c>
      <c r="L114" s="268">
        <v>2007</v>
      </c>
      <c r="M114" s="269" t="s">
        <v>38</v>
      </c>
    </row>
    <row r="115" spans="1:13" s="1" customFormat="1" ht="18">
      <c r="A115" s="189">
        <v>82</v>
      </c>
      <c r="B115" s="197">
        <v>336</v>
      </c>
      <c r="C115" s="197">
        <v>339</v>
      </c>
      <c r="D115" s="191">
        <v>49</v>
      </c>
      <c r="E115" s="192">
        <v>0.4975</v>
      </c>
      <c r="F115" s="193">
        <f t="shared" si="4"/>
        <v>24.3775</v>
      </c>
      <c r="G115" s="194"/>
      <c r="H115" s="194"/>
      <c r="I115" s="194">
        <v>82</v>
      </c>
      <c r="J115" s="195">
        <v>25590163</v>
      </c>
      <c r="K115" s="195">
        <v>1996</v>
      </c>
      <c r="L115" s="195">
        <v>2015</v>
      </c>
      <c r="M115" s="201"/>
    </row>
    <row r="116" spans="1:21" s="203" customFormat="1" ht="18">
      <c r="A116" s="189">
        <v>83</v>
      </c>
      <c r="B116" s="197">
        <v>1133</v>
      </c>
      <c r="C116" s="197">
        <v>1133</v>
      </c>
      <c r="D116" s="191">
        <f aca="true" t="shared" si="6" ref="D116:D141">SUM(C116-B116)</f>
        <v>0</v>
      </c>
      <c r="E116" s="192">
        <v>0.4975</v>
      </c>
      <c r="F116" s="193">
        <f t="shared" si="4"/>
        <v>0</v>
      </c>
      <c r="G116" s="194"/>
      <c r="H116" s="194"/>
      <c r="I116" s="194">
        <v>83</v>
      </c>
      <c r="J116" s="195">
        <v>25083881</v>
      </c>
      <c r="K116" s="195">
        <v>1996</v>
      </c>
      <c r="L116" s="195">
        <v>2015</v>
      </c>
      <c r="M116" s="201"/>
      <c r="N116" s="1"/>
      <c r="O116" s="1"/>
      <c r="P116" s="1"/>
      <c r="Q116" s="1"/>
      <c r="R116" s="1"/>
      <c r="S116" s="1"/>
      <c r="T116" s="1"/>
      <c r="U116" s="1"/>
    </row>
    <row r="117" spans="1:13" ht="18">
      <c r="A117" s="189">
        <v>84</v>
      </c>
      <c r="B117" s="197">
        <v>2386</v>
      </c>
      <c r="C117" s="197">
        <v>2386</v>
      </c>
      <c r="D117" s="191">
        <f t="shared" si="6"/>
        <v>0</v>
      </c>
      <c r="E117" s="192">
        <v>0.4975</v>
      </c>
      <c r="F117" s="193">
        <f t="shared" si="4"/>
        <v>0</v>
      </c>
      <c r="G117" s="194"/>
      <c r="H117" s="194"/>
      <c r="I117" s="194">
        <v>84</v>
      </c>
      <c r="J117" s="195">
        <v>22089800</v>
      </c>
      <c r="K117" s="195">
        <v>2011</v>
      </c>
      <c r="L117" s="195">
        <v>2011</v>
      </c>
      <c r="M117" s="201"/>
    </row>
    <row r="118" spans="1:13" ht="18">
      <c r="A118" s="189">
        <v>85</v>
      </c>
      <c r="B118" s="197">
        <v>3420</v>
      </c>
      <c r="C118" s="197">
        <v>3594</v>
      </c>
      <c r="D118" s="191">
        <f t="shared" si="6"/>
        <v>174</v>
      </c>
      <c r="E118" s="192">
        <v>0.4975</v>
      </c>
      <c r="F118" s="193">
        <f t="shared" si="4"/>
        <v>86.565</v>
      </c>
      <c r="G118" s="194"/>
      <c r="H118" s="194"/>
      <c r="I118" s="194">
        <v>85</v>
      </c>
      <c r="J118" s="195">
        <v>950725</v>
      </c>
      <c r="K118" s="195">
        <v>1996</v>
      </c>
      <c r="L118" s="195">
        <v>2011</v>
      </c>
      <c r="M118" s="201"/>
    </row>
    <row r="119" spans="1:13" ht="18">
      <c r="A119" s="189">
        <v>86</v>
      </c>
      <c r="B119" s="197">
        <v>1876</v>
      </c>
      <c r="C119" s="197">
        <v>1876</v>
      </c>
      <c r="D119" s="191">
        <f t="shared" si="6"/>
        <v>0</v>
      </c>
      <c r="E119" s="192">
        <v>0.4975</v>
      </c>
      <c r="F119" s="193">
        <f t="shared" si="4"/>
        <v>0</v>
      </c>
      <c r="G119" s="194"/>
      <c r="H119" s="194"/>
      <c r="I119" s="194">
        <v>86</v>
      </c>
      <c r="J119" s="195">
        <v>25541137</v>
      </c>
      <c r="K119" s="195">
        <v>1996</v>
      </c>
      <c r="L119" s="195">
        <v>2012</v>
      </c>
      <c r="M119" s="250"/>
    </row>
    <row r="120" spans="1:13" ht="18">
      <c r="A120" s="189">
        <v>87</v>
      </c>
      <c r="B120" s="197">
        <v>1414</v>
      </c>
      <c r="C120" s="197">
        <v>1414</v>
      </c>
      <c r="D120" s="191">
        <f t="shared" si="6"/>
        <v>0</v>
      </c>
      <c r="E120" s="192">
        <v>0.4975</v>
      </c>
      <c r="F120" s="193">
        <f t="shared" si="4"/>
        <v>0</v>
      </c>
      <c r="G120" s="194"/>
      <c r="H120" s="194"/>
      <c r="I120" s="194">
        <v>87</v>
      </c>
      <c r="J120" s="195">
        <v>24786944</v>
      </c>
      <c r="K120" s="195">
        <v>1995</v>
      </c>
      <c r="L120" s="195">
        <v>2007</v>
      </c>
      <c r="M120" s="201" t="s">
        <v>38</v>
      </c>
    </row>
    <row r="121" spans="1:13" ht="18">
      <c r="A121" s="189">
        <v>88</v>
      </c>
      <c r="B121" s="197">
        <v>39090</v>
      </c>
      <c r="C121" s="197">
        <v>39125</v>
      </c>
      <c r="D121" s="191">
        <f t="shared" si="6"/>
        <v>35</v>
      </c>
      <c r="E121" s="192">
        <v>0.4975</v>
      </c>
      <c r="F121" s="193">
        <f t="shared" si="4"/>
        <v>17.4125</v>
      </c>
      <c r="G121" s="194"/>
      <c r="H121" s="194"/>
      <c r="I121" s="194">
        <v>88</v>
      </c>
      <c r="J121" s="195">
        <v>23595233</v>
      </c>
      <c r="K121" s="195">
        <v>1971</v>
      </c>
      <c r="L121" s="195">
        <v>2007</v>
      </c>
      <c r="M121" s="201" t="s">
        <v>38</v>
      </c>
    </row>
    <row r="122" spans="1:13" ht="18.75" thickBot="1">
      <c r="A122" s="189">
        <v>89</v>
      </c>
      <c r="B122" s="197">
        <v>5093</v>
      </c>
      <c r="C122" s="197">
        <v>5093</v>
      </c>
      <c r="D122" s="191">
        <f t="shared" si="6"/>
        <v>0</v>
      </c>
      <c r="E122" s="192">
        <v>0.4975</v>
      </c>
      <c r="F122" s="193">
        <f t="shared" si="4"/>
        <v>0</v>
      </c>
      <c r="G122" s="194"/>
      <c r="H122" s="194"/>
      <c r="I122" s="194">
        <v>89</v>
      </c>
      <c r="J122" s="195">
        <v>11333864</v>
      </c>
      <c r="K122" s="195">
        <v>1997</v>
      </c>
      <c r="L122" s="195">
        <v>2006</v>
      </c>
      <c r="M122" s="201" t="s">
        <v>38</v>
      </c>
    </row>
    <row r="123" spans="1:21" s="11" customFormat="1" ht="19.5" thickBot="1" thickTop="1">
      <c r="A123" s="204">
        <v>90</v>
      </c>
      <c r="B123" s="205">
        <v>3859</v>
      </c>
      <c r="C123" s="205">
        <v>3920</v>
      </c>
      <c r="D123" s="206">
        <f t="shared" si="6"/>
        <v>61</v>
      </c>
      <c r="E123" s="192">
        <v>0.4975</v>
      </c>
      <c r="F123" s="207">
        <f t="shared" si="4"/>
        <v>30.3475</v>
      </c>
      <c r="G123" s="208"/>
      <c r="H123" s="208"/>
      <c r="I123" s="208">
        <v>90</v>
      </c>
      <c r="J123" s="209">
        <v>24028631</v>
      </c>
      <c r="K123" s="209">
        <v>1993</v>
      </c>
      <c r="L123" s="209">
        <v>2014</v>
      </c>
      <c r="M123" s="253"/>
      <c r="N123" s="254"/>
      <c r="O123" s="254"/>
      <c r="P123" s="254"/>
      <c r="Q123" s="254"/>
      <c r="R123" s="254"/>
      <c r="S123" s="254"/>
      <c r="T123" s="254"/>
      <c r="U123" s="254"/>
    </row>
    <row r="124" spans="1:13" s="1" customFormat="1" ht="18.75" thickTop="1">
      <c r="A124" s="243">
        <v>91</v>
      </c>
      <c r="B124" s="244">
        <v>2037</v>
      </c>
      <c r="C124" s="244">
        <v>2071</v>
      </c>
      <c r="D124" s="245">
        <f t="shared" si="6"/>
        <v>34</v>
      </c>
      <c r="E124" s="192">
        <v>0.4975</v>
      </c>
      <c r="F124" s="193">
        <f t="shared" si="4"/>
        <v>16.915</v>
      </c>
      <c r="G124" s="246"/>
      <c r="H124" s="246"/>
      <c r="I124" s="246">
        <v>91</v>
      </c>
      <c r="J124" s="247">
        <v>7742290</v>
      </c>
      <c r="K124" s="247">
        <v>1990</v>
      </c>
      <c r="L124" s="247">
        <v>2013</v>
      </c>
      <c r="M124" s="249"/>
    </row>
    <row r="125" spans="1:13" ht="18">
      <c r="A125" s="189">
        <v>92</v>
      </c>
      <c r="B125" s="197">
        <v>1798</v>
      </c>
      <c r="C125" s="197">
        <v>1798</v>
      </c>
      <c r="D125" s="191">
        <f t="shared" si="6"/>
        <v>0</v>
      </c>
      <c r="E125" s="192">
        <v>0.4975</v>
      </c>
      <c r="F125" s="193">
        <f t="shared" si="4"/>
        <v>0</v>
      </c>
      <c r="G125" s="194"/>
      <c r="H125" s="194"/>
      <c r="I125" s="194">
        <v>92</v>
      </c>
      <c r="J125" s="195">
        <v>22602768</v>
      </c>
      <c r="K125" s="195">
        <v>1989</v>
      </c>
      <c r="L125" s="195">
        <v>2013</v>
      </c>
      <c r="M125" s="201"/>
    </row>
    <row r="126" spans="1:13" ht="18">
      <c r="A126" s="189">
        <v>93</v>
      </c>
      <c r="B126" s="197">
        <v>1665</v>
      </c>
      <c r="C126" s="197">
        <v>1738</v>
      </c>
      <c r="D126" s="191">
        <f t="shared" si="6"/>
        <v>73</v>
      </c>
      <c r="E126" s="192">
        <v>0.4975</v>
      </c>
      <c r="F126" s="193">
        <f t="shared" si="4"/>
        <v>36.3175</v>
      </c>
      <c r="G126" s="198"/>
      <c r="H126" s="198"/>
      <c r="I126" s="198">
        <v>93</v>
      </c>
      <c r="J126" s="195">
        <v>8184636</v>
      </c>
      <c r="K126" s="195">
        <v>1993</v>
      </c>
      <c r="L126" s="195">
        <v>2012</v>
      </c>
      <c r="M126" s="250"/>
    </row>
    <row r="127" spans="1:13" ht="18">
      <c r="A127" s="189">
        <v>94</v>
      </c>
      <c r="B127" s="197">
        <v>5815</v>
      </c>
      <c r="C127" s="197">
        <v>5815</v>
      </c>
      <c r="D127" s="191">
        <f t="shared" si="6"/>
        <v>0</v>
      </c>
      <c r="E127" s="192">
        <v>0.4975</v>
      </c>
      <c r="F127" s="193">
        <f t="shared" si="4"/>
        <v>0</v>
      </c>
      <c r="G127" s="194"/>
      <c r="H127" s="194"/>
      <c r="I127" s="194">
        <v>94</v>
      </c>
      <c r="J127" s="195">
        <v>23158482</v>
      </c>
      <c r="K127" s="195">
        <v>1991</v>
      </c>
      <c r="L127" s="195">
        <v>2007</v>
      </c>
      <c r="M127" s="201"/>
    </row>
    <row r="128" spans="1:13" ht="18">
      <c r="A128" s="189">
        <v>95</v>
      </c>
      <c r="B128" s="197">
        <v>6532</v>
      </c>
      <c r="C128" s="197">
        <v>6578</v>
      </c>
      <c r="D128" s="191">
        <f t="shared" si="6"/>
        <v>46</v>
      </c>
      <c r="E128" s="192">
        <v>0.4975</v>
      </c>
      <c r="F128" s="193">
        <f t="shared" si="4"/>
        <v>22.885</v>
      </c>
      <c r="G128" s="194"/>
      <c r="H128" s="194"/>
      <c r="I128" s="194">
        <v>95</v>
      </c>
      <c r="J128" s="195">
        <v>23329799</v>
      </c>
      <c r="K128" s="195">
        <v>1991</v>
      </c>
      <c r="L128" s="195">
        <v>2010</v>
      </c>
      <c r="M128" s="201"/>
    </row>
    <row r="129" spans="1:13" ht="18">
      <c r="A129" s="189">
        <v>96</v>
      </c>
      <c r="B129" s="197">
        <v>7472</v>
      </c>
      <c r="C129" s="197">
        <v>7472</v>
      </c>
      <c r="D129" s="191">
        <f t="shared" si="6"/>
        <v>0</v>
      </c>
      <c r="E129" s="192">
        <v>0.4975</v>
      </c>
      <c r="F129" s="193">
        <f t="shared" si="4"/>
        <v>0</v>
      </c>
      <c r="G129" s="194"/>
      <c r="H129" s="194"/>
      <c r="I129" s="194">
        <v>96</v>
      </c>
      <c r="J129" s="195">
        <v>22045830</v>
      </c>
      <c r="K129" s="195">
        <v>1988</v>
      </c>
      <c r="L129" s="195">
        <v>2007</v>
      </c>
      <c r="M129" s="235" t="s">
        <v>38</v>
      </c>
    </row>
    <row r="130" spans="1:13" ht="15.75" customHeight="1">
      <c r="A130" s="189">
        <v>97</v>
      </c>
      <c r="B130" s="197">
        <v>6856</v>
      </c>
      <c r="C130" s="197">
        <v>6856</v>
      </c>
      <c r="D130" s="191">
        <f t="shared" si="6"/>
        <v>0</v>
      </c>
      <c r="E130" s="192">
        <v>0.4975</v>
      </c>
      <c r="F130" s="193">
        <f t="shared" si="4"/>
        <v>0</v>
      </c>
      <c r="G130" s="194"/>
      <c r="H130" s="194"/>
      <c r="I130" s="194">
        <v>97</v>
      </c>
      <c r="J130" s="195">
        <v>21206313</v>
      </c>
      <c r="K130" s="195">
        <v>1987</v>
      </c>
      <c r="L130" s="195">
        <v>2010</v>
      </c>
      <c r="M130" s="201"/>
    </row>
    <row r="131" spans="1:13" ht="16.5" customHeight="1">
      <c r="A131" s="189">
        <v>98</v>
      </c>
      <c r="B131" s="197">
        <v>4529</v>
      </c>
      <c r="C131" s="197">
        <v>4543</v>
      </c>
      <c r="D131" s="191">
        <f t="shared" si="6"/>
        <v>14</v>
      </c>
      <c r="E131" s="192">
        <v>0.4975</v>
      </c>
      <c r="F131" s="193">
        <f>SUM(E131*D131)</f>
        <v>6.965</v>
      </c>
      <c r="G131" s="194"/>
      <c r="H131" s="194"/>
      <c r="I131" s="194">
        <v>98</v>
      </c>
      <c r="J131" s="195">
        <v>259809</v>
      </c>
      <c r="K131" s="195">
        <v>1996</v>
      </c>
      <c r="L131" s="195">
        <v>2011</v>
      </c>
      <c r="M131" s="201"/>
    </row>
    <row r="132" spans="1:13" s="1" customFormat="1" ht="16.5" customHeight="1" thickBot="1">
      <c r="A132" s="189">
        <v>99</v>
      </c>
      <c r="B132" s="197">
        <v>1640</v>
      </c>
      <c r="C132" s="197">
        <v>1640</v>
      </c>
      <c r="D132" s="191">
        <f t="shared" si="6"/>
        <v>0</v>
      </c>
      <c r="E132" s="192">
        <v>0.4975</v>
      </c>
      <c r="F132" s="193">
        <f>SUM(E132*D132)</f>
        <v>0</v>
      </c>
      <c r="G132" s="194"/>
      <c r="H132" s="194"/>
      <c r="I132" s="194">
        <v>99</v>
      </c>
      <c r="J132" s="195">
        <v>23930653</v>
      </c>
      <c r="K132" s="195">
        <v>1993</v>
      </c>
      <c r="L132" s="195">
        <v>2014</v>
      </c>
      <c r="M132" s="201"/>
    </row>
    <row r="133" spans="1:13" s="11" customFormat="1" ht="15.75" customHeight="1" thickBot="1" thickTop="1">
      <c r="A133" s="204">
        <v>100</v>
      </c>
      <c r="B133" s="205">
        <v>3706</v>
      </c>
      <c r="C133" s="205">
        <v>3706</v>
      </c>
      <c r="D133" s="206">
        <f t="shared" si="6"/>
        <v>0</v>
      </c>
      <c r="E133" s="192">
        <v>0.4975</v>
      </c>
      <c r="F133" s="207">
        <f>SUM(E133*D133)</f>
        <v>0</v>
      </c>
      <c r="G133" s="208"/>
      <c r="H133" s="208"/>
      <c r="I133" s="208">
        <v>100</v>
      </c>
      <c r="J133" s="209">
        <v>21661688</v>
      </c>
      <c r="K133" s="209">
        <v>1987</v>
      </c>
      <c r="L133" s="209">
        <v>2007</v>
      </c>
      <c r="M133" s="253" t="s">
        <v>38</v>
      </c>
    </row>
    <row r="134" spans="1:13" s="1" customFormat="1" ht="18.75" customHeight="1" thickTop="1">
      <c r="A134" s="243">
        <v>101</v>
      </c>
      <c r="B134" s="244">
        <v>4061</v>
      </c>
      <c r="C134" s="244">
        <v>4061</v>
      </c>
      <c r="D134" s="245">
        <f t="shared" si="6"/>
        <v>0</v>
      </c>
      <c r="E134" s="192">
        <v>0.4975</v>
      </c>
      <c r="F134" s="193">
        <f>SUM(E134*D134)</f>
        <v>0</v>
      </c>
      <c r="G134" s="246"/>
      <c r="H134" s="246"/>
      <c r="I134" s="246">
        <v>101</v>
      </c>
      <c r="J134" s="247">
        <v>5793531</v>
      </c>
      <c r="K134" s="247">
        <v>1992</v>
      </c>
      <c r="L134" s="247">
        <v>2012</v>
      </c>
      <c r="M134" s="249"/>
    </row>
    <row r="135" spans="1:13" ht="17.25" customHeight="1">
      <c r="A135" s="189">
        <v>102</v>
      </c>
      <c r="B135" s="197">
        <v>3777</v>
      </c>
      <c r="C135" s="197">
        <v>3777</v>
      </c>
      <c r="D135" s="191">
        <f t="shared" si="6"/>
        <v>0</v>
      </c>
      <c r="E135" s="192">
        <v>0.4975</v>
      </c>
      <c r="F135" s="193">
        <f>SUM(E135*D135)</f>
        <v>0</v>
      </c>
      <c r="G135" s="194"/>
      <c r="H135" s="194"/>
      <c r="I135" s="194">
        <v>102</v>
      </c>
      <c r="J135" s="195">
        <v>9573520</v>
      </c>
      <c r="K135" s="195">
        <v>1971</v>
      </c>
      <c r="L135" s="195">
        <v>2007</v>
      </c>
      <c r="M135" s="201" t="s">
        <v>38</v>
      </c>
    </row>
    <row r="136" spans="1:13" s="1" customFormat="1" ht="16.5" customHeight="1">
      <c r="A136" s="189">
        <v>103</v>
      </c>
      <c r="B136" s="197">
        <v>1674</v>
      </c>
      <c r="C136" s="197">
        <v>1674</v>
      </c>
      <c r="D136" s="191">
        <f t="shared" si="6"/>
        <v>0</v>
      </c>
      <c r="E136" s="192">
        <v>0.4975</v>
      </c>
      <c r="F136" s="193">
        <f>SUM(E136*D136)</f>
        <v>0</v>
      </c>
      <c r="G136" s="194"/>
      <c r="H136" s="194"/>
      <c r="I136" s="194">
        <v>103</v>
      </c>
      <c r="J136" s="195">
        <v>10579719</v>
      </c>
      <c r="K136" s="195">
        <v>1997</v>
      </c>
      <c r="L136" s="195">
        <v>2013</v>
      </c>
      <c r="M136" s="201"/>
    </row>
    <row r="137" spans="1:21" s="11" customFormat="1" ht="16.5" customHeight="1">
      <c r="A137" s="189">
        <v>104</v>
      </c>
      <c r="B137" s="197">
        <v>3421</v>
      </c>
      <c r="C137" s="197">
        <v>3421</v>
      </c>
      <c r="D137" s="191">
        <f t="shared" si="6"/>
        <v>0</v>
      </c>
      <c r="E137" s="192">
        <v>0.4975</v>
      </c>
      <c r="F137" s="193">
        <f>SUM(E137*D137)</f>
        <v>0</v>
      </c>
      <c r="G137" s="194"/>
      <c r="H137" s="194"/>
      <c r="I137" s="194">
        <v>104</v>
      </c>
      <c r="J137" s="195">
        <v>25532790</v>
      </c>
      <c r="K137" s="195">
        <v>1996</v>
      </c>
      <c r="L137" s="195">
        <v>2011</v>
      </c>
      <c r="M137" s="201"/>
      <c r="N137" s="71"/>
      <c r="O137" s="71"/>
      <c r="P137" s="71"/>
      <c r="Q137" s="71"/>
      <c r="R137" s="71"/>
      <c r="S137" s="71"/>
      <c r="T137" s="71"/>
      <c r="U137" s="71"/>
    </row>
    <row r="138" spans="1:13" ht="15.75" customHeight="1">
      <c r="A138" s="189">
        <v>105</v>
      </c>
      <c r="B138" s="197">
        <v>603</v>
      </c>
      <c r="C138" s="197">
        <v>603</v>
      </c>
      <c r="D138" s="191">
        <f t="shared" si="6"/>
        <v>0</v>
      </c>
      <c r="E138" s="192">
        <v>0.4975</v>
      </c>
      <c r="F138" s="193">
        <f>SUM(E138*D138)</f>
        <v>0</v>
      </c>
      <c r="G138" s="194"/>
      <c r="H138" s="194"/>
      <c r="I138" s="194">
        <v>105</v>
      </c>
      <c r="J138" s="195">
        <v>25447532</v>
      </c>
      <c r="K138" s="195">
        <v>1996</v>
      </c>
      <c r="L138" s="195">
        <v>2012</v>
      </c>
      <c r="M138" s="250"/>
    </row>
    <row r="139" spans="1:13" ht="15.75" customHeight="1">
      <c r="A139" s="189">
        <v>106</v>
      </c>
      <c r="B139" s="197">
        <v>605</v>
      </c>
      <c r="C139" s="197">
        <v>621</v>
      </c>
      <c r="D139" s="191">
        <f t="shared" si="6"/>
        <v>16</v>
      </c>
      <c r="E139" s="192">
        <v>0.4975</v>
      </c>
      <c r="F139" s="193">
        <f>SUM(E139*D139)</f>
        <v>7.96</v>
      </c>
      <c r="G139" s="194"/>
      <c r="H139" s="194"/>
      <c r="I139" s="194">
        <v>106</v>
      </c>
      <c r="J139" s="195">
        <v>23717631</v>
      </c>
      <c r="K139" s="195">
        <v>1992</v>
      </c>
      <c r="L139" s="195">
        <v>2015</v>
      </c>
      <c r="M139" s="201"/>
    </row>
    <row r="140" spans="1:13" ht="15.75" customHeight="1">
      <c r="A140" s="189">
        <v>107</v>
      </c>
      <c r="B140" s="197"/>
      <c r="C140" s="197"/>
      <c r="D140" s="191">
        <f t="shared" si="6"/>
        <v>0</v>
      </c>
      <c r="E140" s="192">
        <v>0.4975</v>
      </c>
      <c r="F140" s="193">
        <f>SUM(E140*D140)</f>
        <v>0</v>
      </c>
      <c r="G140" s="194"/>
      <c r="H140" s="194"/>
      <c r="I140" s="194">
        <v>107</v>
      </c>
      <c r="J140" s="195" t="s">
        <v>44</v>
      </c>
      <c r="K140" s="195"/>
      <c r="L140"/>
      <c r="M140"/>
    </row>
    <row r="141" spans="1:13" s="1" customFormat="1" ht="15.75" customHeight="1" thickBot="1">
      <c r="A141" s="270" t="s">
        <v>49</v>
      </c>
      <c r="B141" s="212">
        <v>2591</v>
      </c>
      <c r="C141" s="212">
        <v>2660</v>
      </c>
      <c r="D141" s="213">
        <f t="shared" si="6"/>
        <v>69</v>
      </c>
      <c r="E141" s="192">
        <v>0.4975</v>
      </c>
      <c r="F141" s="193">
        <f>SUM(E141*D141)</f>
        <v>34.3275</v>
      </c>
      <c r="G141" s="271"/>
      <c r="H141" s="272"/>
      <c r="I141" s="273" t="s">
        <v>49</v>
      </c>
      <c r="J141" s="215">
        <v>21045890</v>
      </c>
      <c r="K141" s="215">
        <v>1986</v>
      </c>
      <c r="L141" s="215">
        <v>2006</v>
      </c>
      <c r="M141" s="236" t="s">
        <v>38</v>
      </c>
    </row>
    <row r="142" spans="1:13" ht="20.25" customHeight="1" thickBot="1" thickTop="1">
      <c r="A142" s="329" t="s">
        <v>50</v>
      </c>
      <c r="B142" s="329"/>
      <c r="C142" s="329"/>
      <c r="D142" s="206">
        <f>SUM(D35:D141)</f>
        <v>8664</v>
      </c>
      <c r="E142" s="274"/>
      <c r="F142" s="275">
        <f>SUM(F35:F141)</f>
        <v>4310.34</v>
      </c>
      <c r="G142" s="208"/>
      <c r="H142" s="208"/>
      <c r="I142" s="208"/>
      <c r="J142" s="209"/>
      <c r="K142" s="209"/>
      <c r="L142" s="209"/>
      <c r="M142" s="276"/>
    </row>
    <row r="143" spans="1:21" s="11" customFormat="1" ht="20.25" customHeight="1" thickTop="1">
      <c r="A143" s="277" t="s">
        <v>51</v>
      </c>
      <c r="B143" s="39">
        <v>28845</v>
      </c>
      <c r="C143" s="39">
        <v>29941</v>
      </c>
      <c r="D143" s="191">
        <f>SUM(C143-B143)</f>
        <v>1096</v>
      </c>
      <c r="E143" s="192">
        <v>0.4975</v>
      </c>
      <c r="F143" s="193">
        <f>SUM(E143*D143)</f>
        <v>545.26</v>
      </c>
      <c r="G143" s="246"/>
      <c r="H143" s="246"/>
      <c r="I143" s="246"/>
      <c r="J143" s="247">
        <v>3831103</v>
      </c>
      <c r="K143" s="247"/>
      <c r="L143" s="247"/>
      <c r="M143" s="278" t="s">
        <v>52</v>
      </c>
      <c r="N143" s="71"/>
      <c r="O143" s="71"/>
      <c r="P143" s="71"/>
      <c r="Q143" s="71"/>
      <c r="R143" s="71"/>
      <c r="S143" s="71"/>
      <c r="T143" s="71"/>
      <c r="U143" s="71"/>
    </row>
    <row r="144" spans="1:21" s="11" customFormat="1" ht="18.75" thickBot="1">
      <c r="A144" s="279" t="s">
        <v>53</v>
      </c>
      <c r="B144" s="197" t="s">
        <v>54</v>
      </c>
      <c r="C144" s="197">
        <v>213.5</v>
      </c>
      <c r="D144" s="213">
        <v>213.5</v>
      </c>
      <c r="E144" s="192">
        <v>0.4975</v>
      </c>
      <c r="F144" s="193">
        <f>SUM(E144*D144)</f>
        <v>106.21625</v>
      </c>
      <c r="G144" s="194"/>
      <c r="H144" s="194"/>
      <c r="I144" s="280"/>
      <c r="J144" s="195"/>
      <c r="K144" s="195"/>
      <c r="L144" s="195"/>
      <c r="M144" s="281" t="s">
        <v>55</v>
      </c>
      <c r="N144" s="71"/>
      <c r="O144" s="71"/>
      <c r="P144" s="71"/>
      <c r="Q144" s="71"/>
      <c r="R144" s="71"/>
      <c r="S144" s="71"/>
      <c r="T144" s="71"/>
      <c r="U144" s="71"/>
    </row>
    <row r="145" spans="1:21" s="11" customFormat="1" ht="19.5" thickBot="1" thickTop="1">
      <c r="A145" s="330"/>
      <c r="B145" s="330"/>
      <c r="C145" s="330"/>
      <c r="D145" s="282">
        <f>SUM(D143:D144)</f>
        <v>1309.5</v>
      </c>
      <c r="E145" s="283"/>
      <c r="F145" s="282">
        <f>SUM(F143:F144)</f>
        <v>651.4762499999999</v>
      </c>
      <c r="G145" s="284"/>
      <c r="H145" s="284"/>
      <c r="I145" s="285"/>
      <c r="J145" s="286"/>
      <c r="K145" s="286"/>
      <c r="L145" s="286"/>
      <c r="M145" s="287"/>
      <c r="N145" s="71"/>
      <c r="O145" s="71"/>
      <c r="P145" s="71"/>
      <c r="Q145" s="71"/>
      <c r="R145" s="71"/>
      <c r="S145" s="71"/>
      <c r="T145" s="71"/>
      <c r="U145" s="71"/>
    </row>
    <row r="146" spans="1:21" s="11" customFormat="1" ht="19.5" thickBot="1" thickTop="1">
      <c r="A146" s="331" t="s">
        <v>56</v>
      </c>
      <c r="B146" s="331"/>
      <c r="C146" s="331"/>
      <c r="D146" s="288">
        <f>SUM(D145,D142)</f>
        <v>9973.5</v>
      </c>
      <c r="E146" s="289"/>
      <c r="F146" s="290">
        <f>SUM(F142:F144)</f>
        <v>4961.816250000001</v>
      </c>
      <c r="G146" s="175"/>
      <c r="H146" s="175"/>
      <c r="I146" s="291"/>
      <c r="J146" s="121"/>
      <c r="K146" s="121"/>
      <c r="L146" s="121"/>
      <c r="M146" s="292"/>
      <c r="N146" s="71"/>
      <c r="O146" s="71"/>
      <c r="P146" s="71"/>
      <c r="Q146" s="71"/>
      <c r="R146" s="71"/>
      <c r="S146" s="71"/>
      <c r="T146" s="71"/>
      <c r="U146" s="71"/>
    </row>
    <row r="147" spans="1:21" ht="16.5" thickBot="1">
      <c r="A147" s="332" t="s">
        <v>57</v>
      </c>
      <c r="B147" s="332"/>
      <c r="C147" s="332"/>
      <c r="D147" s="293">
        <v>9540</v>
      </c>
      <c r="E147" s="192">
        <v>0.4975</v>
      </c>
      <c r="F147" s="294">
        <f>SUM(D147*E147)</f>
        <v>4746.15</v>
      </c>
      <c r="G147" s="24"/>
      <c r="H147" s="24"/>
      <c r="I147" s="24"/>
      <c r="J147" s="24"/>
      <c r="K147" s="24"/>
      <c r="L147"/>
      <c r="M147"/>
      <c r="N147"/>
      <c r="O147"/>
      <c r="P147"/>
      <c r="Q147"/>
      <c r="R147"/>
      <c r="S147"/>
      <c r="T147"/>
      <c r="U147"/>
    </row>
    <row r="148" spans="1:13" ht="18.75" thickBot="1">
      <c r="A148" s="24"/>
      <c r="B148" s="143"/>
      <c r="C148" s="295"/>
      <c r="D148" s="296"/>
      <c r="E148" s="297"/>
      <c r="F148" s="23"/>
      <c r="G148" s="24"/>
      <c r="H148" s="24"/>
      <c r="I148" s="24"/>
      <c r="J148" s="24"/>
      <c r="K148" s="24"/>
      <c r="L148" s="24"/>
      <c r="M148" s="24"/>
    </row>
    <row r="149" spans="1:13" ht="19.5" thickBot="1" thickTop="1">
      <c r="A149" s="333" t="s">
        <v>58</v>
      </c>
      <c r="B149" s="333"/>
      <c r="C149" s="333"/>
      <c r="D149" s="298">
        <f>SUM(D146-D147)</f>
        <v>433.5</v>
      </c>
      <c r="E149" s="299"/>
      <c r="F149" s="300">
        <f>SUM(F146-F147)</f>
        <v>215.66625000000113</v>
      </c>
      <c r="G149" s="301"/>
      <c r="H149" s="301"/>
      <c r="I149" s="302" t="s">
        <v>59</v>
      </c>
      <c r="J149" s="1"/>
      <c r="K149" s="1"/>
      <c r="L149" s="24"/>
      <c r="M149" s="39"/>
    </row>
    <row r="150" spans="2:13" ht="18.75" thickTop="1">
      <c r="B150" s="140"/>
      <c r="C150" s="295"/>
      <c r="D150" s="303"/>
      <c r="E150" s="304"/>
      <c r="F150" s="17"/>
      <c r="G150" s="1"/>
      <c r="H150" s="1"/>
      <c r="I150" s="1"/>
      <c r="J150" s="1"/>
      <c r="K150" s="1"/>
      <c r="L150" s="24"/>
      <c r="M150" s="39"/>
    </row>
    <row r="151" spans="2:13" ht="18">
      <c r="B151" s="159" t="s">
        <v>60</v>
      </c>
      <c r="C151" s="305"/>
      <c r="D151" s="306"/>
      <c r="E151" s="307"/>
      <c r="F151" s="17">
        <v>5113</v>
      </c>
      <c r="G151" s="1"/>
      <c r="H151" s="1"/>
      <c r="I151" s="1"/>
      <c r="J151" s="17">
        <v>5206</v>
      </c>
      <c r="K151" s="308">
        <f>SUM(J151-F151)*60</f>
        <v>5580</v>
      </c>
      <c r="L151" s="309" t="s">
        <v>61</v>
      </c>
      <c r="M151" s="39"/>
    </row>
    <row r="152" spans="2:13" ht="18">
      <c r="B152" s="153" t="s">
        <v>62</v>
      </c>
      <c r="C152" s="295"/>
      <c r="D152" s="303"/>
      <c r="E152" s="304"/>
      <c r="F152" s="17">
        <v>2398</v>
      </c>
      <c r="G152" s="1"/>
      <c r="H152" s="1"/>
      <c r="I152" s="1"/>
      <c r="J152" s="17">
        <v>2464</v>
      </c>
      <c r="K152" s="310">
        <f>SUM(J152-F152)*60</f>
        <v>3960</v>
      </c>
      <c r="L152" s="309" t="s">
        <v>61</v>
      </c>
      <c r="M152" s="39"/>
    </row>
    <row r="153" spans="2:13" ht="18">
      <c r="B153" s="153"/>
      <c r="C153" s="295"/>
      <c r="D153" s="303"/>
      <c r="E153" s="17" t="s">
        <v>63</v>
      </c>
      <c r="F153" s="17"/>
      <c r="G153" s="1"/>
      <c r="H153" s="1"/>
      <c r="I153" s="1"/>
      <c r="J153" s="17"/>
      <c r="K153" s="311">
        <f>SUM(K151:K152)</f>
        <v>9540</v>
      </c>
      <c r="L153" s="239" t="s">
        <v>61</v>
      </c>
      <c r="M153" s="39"/>
    </row>
    <row r="154" spans="2:13" ht="18">
      <c r="B154" s="153"/>
      <c r="C154" s="295"/>
      <c r="D154" s="303"/>
      <c r="E154" s="17"/>
      <c r="F154" s="17"/>
      <c r="G154" s="1"/>
      <c r="H154" s="1"/>
      <c r="I154" s="1"/>
      <c r="J154" s="17"/>
      <c r="K154" s="312"/>
      <c r="L154" s="239"/>
      <c r="M154" s="39"/>
    </row>
    <row r="155" spans="2:13" ht="18">
      <c r="B155" s="313" t="s">
        <v>64</v>
      </c>
      <c r="C155" s="313"/>
      <c r="D155" s="303"/>
      <c r="E155" s="304"/>
      <c r="F155" s="6">
        <v>5098.33</v>
      </c>
      <c r="G155" s="314"/>
      <c r="H155" s="314"/>
      <c r="I155" s="314"/>
      <c r="J155" s="6">
        <v>5207.74</v>
      </c>
      <c r="K155" s="308">
        <f>SUM(J155-F155)*60</f>
        <v>6564.599999999991</v>
      </c>
      <c r="L155" s="308" t="s">
        <v>61</v>
      </c>
      <c r="M155" s="39"/>
    </row>
    <row r="156" spans="2:13" ht="18">
      <c r="B156" s="153"/>
      <c r="C156" s="295"/>
      <c r="D156" s="303"/>
      <c r="E156" s="315"/>
      <c r="F156" s="6">
        <v>2387.45</v>
      </c>
      <c r="G156" s="314"/>
      <c r="H156" s="314"/>
      <c r="I156" s="314"/>
      <c r="J156" s="6">
        <v>2453.2</v>
      </c>
      <c r="K156" s="310">
        <f>SUM(J156-F156)*60</f>
        <v>3945</v>
      </c>
      <c r="L156" s="308" t="s">
        <v>61</v>
      </c>
      <c r="M156" s="39"/>
    </row>
    <row r="157" spans="2:13" ht="18">
      <c r="B157" s="313" t="s">
        <v>65</v>
      </c>
      <c r="C157" s="313"/>
      <c r="D157" s="303"/>
      <c r="E157" s="304"/>
      <c r="F157" s="17">
        <v>2</v>
      </c>
      <c r="G157" s="314"/>
      <c r="H157" s="314"/>
      <c r="I157" s="314"/>
      <c r="J157" s="17">
        <v>2</v>
      </c>
      <c r="K157" s="316">
        <v>0</v>
      </c>
      <c r="L157" s="309" t="s">
        <v>61</v>
      </c>
      <c r="M157" s="39"/>
    </row>
    <row r="158" spans="2:13" ht="18">
      <c r="B158" s="153"/>
      <c r="C158" s="295"/>
      <c r="D158" s="303"/>
      <c r="E158" s="17" t="s">
        <v>63</v>
      </c>
      <c r="F158" s="17"/>
      <c r="G158" s="1"/>
      <c r="H158" s="1"/>
      <c r="I158" s="1"/>
      <c r="J158" s="1"/>
      <c r="K158" s="317">
        <f>SUM(K155:K157)</f>
        <v>10509.599999999991</v>
      </c>
      <c r="L158" s="239" t="s">
        <v>61</v>
      </c>
      <c r="M158" s="39"/>
    </row>
    <row r="159" spans="2:13" ht="18">
      <c r="B159" s="153"/>
      <c r="C159" s="295"/>
      <c r="D159" s="303"/>
      <c r="E159" s="17"/>
      <c r="F159" s="17"/>
      <c r="G159" s="1"/>
      <c r="H159" s="1"/>
      <c r="I159" s="1"/>
      <c r="J159" s="1"/>
      <c r="K159" s="312"/>
      <c r="L159" s="239"/>
      <c r="M159" s="39"/>
    </row>
    <row r="160" spans="2:13" ht="18">
      <c r="B160" s="140"/>
      <c r="C160" s="295"/>
      <c r="D160" s="303" t="s">
        <v>66</v>
      </c>
      <c r="E160" s="23"/>
      <c r="F160" s="23"/>
      <c r="G160" s="24"/>
      <c r="H160" s="24"/>
      <c r="I160" s="24"/>
      <c r="J160" s="24"/>
      <c r="K160" s="318">
        <v>-970</v>
      </c>
      <c r="L160" s="239"/>
      <c r="M160" s="319" t="s">
        <v>67</v>
      </c>
    </row>
    <row r="161" spans="2:13" ht="18">
      <c r="B161" s="143" t="s">
        <v>68</v>
      </c>
      <c r="C161" s="295"/>
      <c r="D161" s="303"/>
      <c r="E161" s="23"/>
      <c r="F161" s="23"/>
      <c r="G161" s="24"/>
      <c r="H161" s="24"/>
      <c r="I161" s="24"/>
      <c r="J161" s="24"/>
      <c r="K161" s="318">
        <v>-536.5</v>
      </c>
      <c r="L161" s="239"/>
      <c r="M161" s="120" t="s">
        <v>69</v>
      </c>
    </row>
    <row r="162" spans="2:13" ht="18">
      <c r="B162" s="143"/>
      <c r="C162" s="295"/>
      <c r="D162" s="303"/>
      <c r="E162" s="23"/>
      <c r="F162" s="23"/>
      <c r="G162" s="24"/>
      <c r="H162" s="24"/>
      <c r="I162" s="24"/>
      <c r="J162" s="24"/>
      <c r="K162" s="320"/>
      <c r="L162" s="176"/>
      <c r="M162" s="120" t="s">
        <v>70</v>
      </c>
    </row>
    <row r="163" spans="2:13" ht="18">
      <c r="B163" s="158" t="s">
        <v>71</v>
      </c>
      <c r="C163" s="305"/>
      <c r="D163" s="306" t="s">
        <v>72</v>
      </c>
      <c r="E163" s="307"/>
      <c r="F163" s="23">
        <v>5228.73</v>
      </c>
      <c r="G163" s="1"/>
      <c r="H163" s="1"/>
      <c r="I163" s="1"/>
      <c r="J163" s="1"/>
      <c r="K163" s="1"/>
      <c r="L163" s="24"/>
      <c r="M163" s="120" t="s">
        <v>73</v>
      </c>
    </row>
    <row r="164" spans="2:13" ht="18">
      <c r="B164" s="158" t="s">
        <v>74</v>
      </c>
      <c r="C164" s="305"/>
      <c r="D164" s="306"/>
      <c r="E164" s="307"/>
      <c r="F164" s="23">
        <v>0</v>
      </c>
      <c r="G164" s="1"/>
      <c r="H164" s="1"/>
      <c r="I164" s="1"/>
      <c r="J164" s="1"/>
      <c r="K164" s="1"/>
      <c r="L164" s="24"/>
      <c r="M164" s="120" t="s">
        <v>75</v>
      </c>
    </row>
    <row r="165" spans="2:13" ht="18">
      <c r="B165" s="143" t="s">
        <v>63</v>
      </c>
      <c r="C165" s="295"/>
      <c r="D165" s="303"/>
      <c r="E165" s="321"/>
      <c r="F165" s="23">
        <v>5228.73</v>
      </c>
      <c r="G165" s="1"/>
      <c r="H165" s="1"/>
      <c r="I165" s="1"/>
      <c r="J165" s="1"/>
      <c r="K165" s="1"/>
      <c r="L165" s="24"/>
      <c r="M165" s="120" t="s">
        <v>76</v>
      </c>
    </row>
    <row r="166" spans="2:13" ht="18">
      <c r="B166" s="143" t="s">
        <v>77</v>
      </c>
      <c r="C166" s="295"/>
      <c r="D166" s="303"/>
      <c r="E166" s="321"/>
      <c r="F166" s="322">
        <v>10510</v>
      </c>
      <c r="G166" s="1"/>
      <c r="H166" s="1"/>
      <c r="I166" s="1"/>
      <c r="J166" s="1"/>
      <c r="K166" s="1"/>
      <c r="L166" s="24"/>
      <c r="M166" s="120" t="s">
        <v>78</v>
      </c>
    </row>
    <row r="167" spans="2:13" ht="18">
      <c r="B167" s="158" t="s">
        <v>79</v>
      </c>
      <c r="C167" s="305"/>
      <c r="D167" s="306"/>
      <c r="E167" s="307"/>
      <c r="F167" s="323">
        <v>0.4975</v>
      </c>
      <c r="G167" s="1"/>
      <c r="H167" s="1"/>
      <c r="I167" s="1"/>
      <c r="J167" s="1"/>
      <c r="K167" s="1"/>
      <c r="L167" s="24"/>
      <c r="M167" s="120" t="s">
        <v>80</v>
      </c>
    </row>
    <row r="168" spans="2:21" ht="18">
      <c r="B168"/>
      <c r="C168"/>
      <c r="D168"/>
      <c r="E168"/>
      <c r="F168"/>
      <c r="G168"/>
      <c r="H168"/>
      <c r="I168"/>
      <c r="J168"/>
      <c r="K168"/>
      <c r="L168"/>
      <c r="M168"/>
      <c r="N168" s="314"/>
      <c r="O168" s="314"/>
      <c r="P168" s="314"/>
      <c r="Q168" s="314"/>
      <c r="R168" s="314"/>
      <c r="S168" s="314"/>
      <c r="T168" s="314"/>
      <c r="U168" s="314"/>
    </row>
    <row r="169" spans="3:21" ht="18">
      <c r="C169" s="152"/>
      <c r="D169" s="324"/>
      <c r="E169" s="325"/>
      <c r="F169" s="224"/>
      <c r="G169" s="11"/>
      <c r="H169" s="11"/>
      <c r="I169"/>
      <c r="J169" s="11"/>
      <c r="K169" s="11"/>
      <c r="L169" s="142"/>
      <c r="M169" s="326"/>
      <c r="N169" s="11"/>
      <c r="O169" s="11"/>
      <c r="P169" s="11"/>
      <c r="Q169" s="11"/>
      <c r="R169" s="11"/>
      <c r="S169" s="11"/>
      <c r="T169" s="11"/>
      <c r="U169" s="11"/>
    </row>
    <row r="170" spans="3:21" ht="18">
      <c r="C170" s="152"/>
      <c r="D170" s="324"/>
      <c r="E170" s="325"/>
      <c r="F170" s="224"/>
      <c r="G170" s="11"/>
      <c r="H170" s="11"/>
      <c r="I170" s="11"/>
      <c r="J170" s="11"/>
      <c r="K170" s="11"/>
      <c r="L170" s="142"/>
      <c r="M170" s="326"/>
      <c r="N170" s="11"/>
      <c r="O170" s="11"/>
      <c r="P170" s="11"/>
      <c r="Q170" s="11"/>
      <c r="R170" s="11"/>
      <c r="S170" s="11"/>
      <c r="T170" s="11"/>
      <c r="U170" s="11"/>
    </row>
    <row r="171" spans="3:21" ht="18">
      <c r="C171" s="152"/>
      <c r="D171" s="324"/>
      <c r="E171" s="325"/>
      <c r="F171" s="224"/>
      <c r="G171" s="11"/>
      <c r="H171" s="11"/>
      <c r="I171" s="11"/>
      <c r="J171" s="11"/>
      <c r="K171" s="11"/>
      <c r="L171" s="142"/>
      <c r="M171" s="326"/>
      <c r="N171" s="11"/>
      <c r="O171" s="11"/>
      <c r="P171" s="11"/>
      <c r="Q171" s="11"/>
      <c r="R171" s="11"/>
      <c r="S171" s="11"/>
      <c r="T171" s="11"/>
      <c r="U171" s="11"/>
    </row>
    <row r="172" spans="3:21" ht="18">
      <c r="C172" s="152"/>
      <c r="D172" s="324"/>
      <c r="E172" s="325"/>
      <c r="F172" s="224"/>
      <c r="G172" s="11"/>
      <c r="H172" s="11"/>
      <c r="I172" s="11"/>
      <c r="J172" s="11"/>
      <c r="K172" s="11"/>
      <c r="L172" s="142"/>
      <c r="M172" s="326"/>
      <c r="N172" s="11"/>
      <c r="O172" s="11"/>
      <c r="P172" s="11"/>
      <c r="Q172" s="11"/>
      <c r="R172" s="11"/>
      <c r="S172" s="11"/>
      <c r="T172" s="11"/>
      <c r="U172" s="11"/>
    </row>
    <row r="173" spans="3:21" ht="18">
      <c r="C173" s="152"/>
      <c r="D173" s="324"/>
      <c r="E173" s="325"/>
      <c r="F173" s="224"/>
      <c r="G173" s="11"/>
      <c r="H173" s="11"/>
      <c r="I173" s="11"/>
      <c r="J173" s="11"/>
      <c r="K173" s="11"/>
      <c r="L173" s="142"/>
      <c r="M173" s="326"/>
      <c r="N173" s="11"/>
      <c r="O173" s="11"/>
      <c r="P173" s="11"/>
      <c r="Q173" s="11"/>
      <c r="R173" s="11"/>
      <c r="S173" s="11"/>
      <c r="T173" s="11"/>
      <c r="U173" s="11"/>
    </row>
    <row r="174" spans="3:21" ht="18">
      <c r="C174" s="152"/>
      <c r="D174" s="324"/>
      <c r="E174" s="325"/>
      <c r="F174" s="224"/>
      <c r="G174" s="11"/>
      <c r="H174" s="11"/>
      <c r="I174" s="11"/>
      <c r="J174" s="11"/>
      <c r="K174" s="11"/>
      <c r="L174" s="142"/>
      <c r="M174" s="326"/>
      <c r="N174" s="11"/>
      <c r="O174" s="11"/>
      <c r="P174" s="11"/>
      <c r="Q174" s="11"/>
      <c r="R174" s="11"/>
      <c r="S174" s="11"/>
      <c r="T174" s="11"/>
      <c r="U174" s="11"/>
    </row>
    <row r="175" spans="3:21" ht="18">
      <c r="C175" s="152"/>
      <c r="D175" s="324"/>
      <c r="E175" s="325"/>
      <c r="F175" s="224"/>
      <c r="G175" s="11"/>
      <c r="H175" s="11"/>
      <c r="I175" s="11"/>
      <c r="J175" s="11"/>
      <c r="K175" s="11"/>
      <c r="L175" s="142"/>
      <c r="M175" s="326"/>
      <c r="N175" s="11"/>
      <c r="O175" s="11"/>
      <c r="P175" s="11"/>
      <c r="Q175" s="11"/>
      <c r="R175" s="11"/>
      <c r="S175" s="11"/>
      <c r="T175" s="11"/>
      <c r="U175" s="11"/>
    </row>
    <row r="176" spans="3:21" ht="18">
      <c r="C176" s="152"/>
      <c r="D176" s="324"/>
      <c r="E176" s="325"/>
      <c r="F176" s="224"/>
      <c r="G176" s="11"/>
      <c r="H176" s="11"/>
      <c r="I176" s="11"/>
      <c r="J176" s="11"/>
      <c r="K176" s="11"/>
      <c r="L176" s="142"/>
      <c r="M176" s="326"/>
      <c r="N176" s="11"/>
      <c r="O176" s="11"/>
      <c r="P176" s="11"/>
      <c r="Q176" s="11"/>
      <c r="R176" s="11"/>
      <c r="S176" s="11"/>
      <c r="T176" s="11"/>
      <c r="U176" s="11"/>
    </row>
    <row r="177" spans="3:21" ht="18">
      <c r="C177" s="152"/>
      <c r="D177" s="324"/>
      <c r="E177" s="325"/>
      <c r="F177" s="224"/>
      <c r="G177" s="11"/>
      <c r="H177" s="11"/>
      <c r="I177" s="11"/>
      <c r="J177" s="11"/>
      <c r="K177" s="11"/>
      <c r="L177" s="142"/>
      <c r="M177" s="326"/>
      <c r="N177" s="11"/>
      <c r="O177" s="11"/>
      <c r="P177" s="11"/>
      <c r="Q177" s="11"/>
      <c r="R177" s="11"/>
      <c r="S177" s="11"/>
      <c r="T177" s="11"/>
      <c r="U177" s="11"/>
    </row>
    <row r="178" spans="3:21" ht="18">
      <c r="C178" s="152"/>
      <c r="D178" s="324"/>
      <c r="E178" s="325"/>
      <c r="F178" s="224"/>
      <c r="G178" s="11"/>
      <c r="H178" s="11"/>
      <c r="I178" s="11"/>
      <c r="J178" s="11"/>
      <c r="K178" s="11"/>
      <c r="L178" s="142"/>
      <c r="M178" s="326"/>
      <c r="N178" s="11"/>
      <c r="O178" s="11"/>
      <c r="P178" s="11"/>
      <c r="Q178" s="11"/>
      <c r="R178" s="11"/>
      <c r="S178" s="11"/>
      <c r="T178" s="11"/>
      <c r="U178" s="11"/>
    </row>
    <row r="179" spans="3:21" ht="18">
      <c r="C179" s="152"/>
      <c r="D179" s="324"/>
      <c r="E179" s="325"/>
      <c r="F179" s="224"/>
      <c r="G179" s="11"/>
      <c r="H179" s="11"/>
      <c r="I179" s="11"/>
      <c r="J179" s="11"/>
      <c r="K179" s="11"/>
      <c r="L179" s="142"/>
      <c r="M179" s="326"/>
      <c r="N179" s="11"/>
      <c r="O179" s="11"/>
      <c r="P179" s="11"/>
      <c r="Q179" s="11"/>
      <c r="R179" s="11"/>
      <c r="S179" s="11"/>
      <c r="T179" s="11"/>
      <c r="U179" s="11"/>
    </row>
    <row r="180" spans="3:21" ht="18">
      <c r="C180" s="152"/>
      <c r="D180" s="324"/>
      <c r="E180" s="325"/>
      <c r="F180" s="224"/>
      <c r="G180" s="11"/>
      <c r="H180" s="11"/>
      <c r="I180" s="11"/>
      <c r="J180" s="11"/>
      <c r="K180" s="11"/>
      <c r="L180" s="142"/>
      <c r="M180" s="326"/>
      <c r="N180" s="11"/>
      <c r="O180" s="11"/>
      <c r="P180" s="11"/>
      <c r="Q180" s="11"/>
      <c r="R180" s="11"/>
      <c r="S180" s="11"/>
      <c r="T180" s="11"/>
      <c r="U180" s="11"/>
    </row>
    <row r="181" spans="3:21" ht="18">
      <c r="C181" s="152"/>
      <c r="D181" s="324"/>
      <c r="E181" s="325"/>
      <c r="F181" s="224"/>
      <c r="G181" s="11"/>
      <c r="H181" s="11"/>
      <c r="I181" s="11"/>
      <c r="J181" s="11"/>
      <c r="K181" s="11"/>
      <c r="L181" s="142"/>
      <c r="M181" s="326"/>
      <c r="N181" s="11"/>
      <c r="O181" s="11"/>
      <c r="P181" s="11"/>
      <c r="Q181" s="11"/>
      <c r="R181" s="11"/>
      <c r="S181" s="11"/>
      <c r="T181" s="11"/>
      <c r="U181" s="11"/>
    </row>
    <row r="182" spans="3:21" ht="18">
      <c r="C182" s="152"/>
      <c r="D182" s="324"/>
      <c r="E182" s="325"/>
      <c r="F182" s="224"/>
      <c r="G182" s="11"/>
      <c r="H182" s="11"/>
      <c r="I182" s="11"/>
      <c r="J182" s="11"/>
      <c r="K182" s="11"/>
      <c r="L182" s="142"/>
      <c r="M182" s="326"/>
      <c r="N182" s="11"/>
      <c r="O182" s="11"/>
      <c r="P182" s="11"/>
      <c r="Q182" s="11"/>
      <c r="R182" s="11"/>
      <c r="S182" s="11"/>
      <c r="T182" s="11"/>
      <c r="U182" s="11"/>
    </row>
    <row r="183" spans="3:21" ht="18">
      <c r="C183" s="152"/>
      <c r="D183" s="324"/>
      <c r="E183" s="325"/>
      <c r="F183" s="224"/>
      <c r="G183" s="11"/>
      <c r="H183" s="11"/>
      <c r="I183" s="11"/>
      <c r="J183" s="11"/>
      <c r="K183" s="11"/>
      <c r="L183" s="142"/>
      <c r="M183" s="326"/>
      <c r="N183" s="11"/>
      <c r="O183" s="11"/>
      <c r="P183" s="11"/>
      <c r="Q183" s="11"/>
      <c r="R183" s="11"/>
      <c r="S183" s="11"/>
      <c r="T183" s="11"/>
      <c r="U183" s="11"/>
    </row>
    <row r="184" spans="3:21" ht="18">
      <c r="C184" s="152"/>
      <c r="D184" s="324"/>
      <c r="E184" s="325"/>
      <c r="F184" s="224"/>
      <c r="G184" s="11"/>
      <c r="H184" s="11"/>
      <c r="I184" s="11"/>
      <c r="J184" s="11"/>
      <c r="K184" s="11"/>
      <c r="L184" s="142"/>
      <c r="M184" s="326"/>
      <c r="N184" s="11"/>
      <c r="O184" s="11"/>
      <c r="P184" s="11"/>
      <c r="Q184" s="11"/>
      <c r="R184" s="11"/>
      <c r="S184" s="11"/>
      <c r="T184" s="11"/>
      <c r="U184" s="11"/>
    </row>
    <row r="185" spans="3:21" ht="18">
      <c r="C185" s="152"/>
      <c r="D185" s="324"/>
      <c r="E185" s="325"/>
      <c r="F185" s="224"/>
      <c r="G185" s="11"/>
      <c r="H185" s="11"/>
      <c r="I185" s="11"/>
      <c r="J185" s="11"/>
      <c r="K185" s="11"/>
      <c r="L185" s="142"/>
      <c r="M185" s="326"/>
      <c r="N185" s="11"/>
      <c r="O185" s="11"/>
      <c r="P185" s="11"/>
      <c r="Q185" s="11"/>
      <c r="R185" s="11"/>
      <c r="S185" s="11"/>
      <c r="T185" s="11"/>
      <c r="U185" s="11"/>
    </row>
    <row r="186" spans="3:21" ht="18">
      <c r="C186" s="152"/>
      <c r="D186" s="324"/>
      <c r="E186" s="325"/>
      <c r="F186" s="224"/>
      <c r="G186" s="11"/>
      <c r="H186" s="11"/>
      <c r="I186" s="11"/>
      <c r="J186" s="11"/>
      <c r="K186" s="11"/>
      <c r="L186" s="142"/>
      <c r="M186" s="326"/>
      <c r="N186" s="11"/>
      <c r="O186" s="11"/>
      <c r="P186" s="11"/>
      <c r="Q186" s="11"/>
      <c r="R186" s="11"/>
      <c r="S186" s="11"/>
      <c r="T186" s="11"/>
      <c r="U186" s="11"/>
    </row>
  </sheetData>
  <sheetProtection selectLockedCells="1" selectUnlockedCells="1"/>
  <mergeCells count="7">
    <mergeCell ref="A149:C149"/>
    <mergeCell ref="A145:C145"/>
    <mergeCell ref="A146:C146"/>
    <mergeCell ref="A147:C147"/>
    <mergeCell ref="A8:M8"/>
    <mergeCell ref="A9:M9"/>
    <mergeCell ref="A142:C142"/>
  </mergeCells>
  <hyperlinks>
    <hyperlink ref="F3" r:id="rId1" display="strona:  www.rod-zacisze.pl "/>
    <hyperlink ref="F4" r:id="rId2" display="poczta  e-mail:  rodzacisze@wp.pl - prosimy o  przesłanie swoich  e-mail"/>
  </hyperlinks>
  <printOptions/>
  <pageMargins left="0.4722222222222222" right="0.2361111111111111" top="0.98402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</cp:lastModifiedBy>
  <dcterms:modified xsi:type="dcterms:W3CDTF">2017-02-15T20:15:15Z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